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/>
  <mc:AlternateContent xmlns:mc="http://schemas.openxmlformats.org/markup-compatibility/2006">
    <mc:Choice Requires="x15">
      <x15ac:absPath xmlns:x15ac="http://schemas.microsoft.com/office/spreadsheetml/2010/11/ac" url="/Users/benwood/Library/Mobile Documents/com~apple~CloudDocs/Design/PCFO/spreadsheets/"/>
    </mc:Choice>
  </mc:AlternateContent>
  <xr:revisionPtr revIDLastSave="0" documentId="13_ncr:1_{562B8A52-B00F-E748-9F35-3E4D43398B76}" xr6:coauthVersionLast="45" xr6:coauthVersionMax="45" xr10:uidLastSave="{00000000-0000-0000-0000-000000000000}"/>
  <bookViews>
    <workbookView xWindow="0" yWindow="460" windowWidth="51200" windowHeight="28340" xr2:uid="{00000000-000D-0000-FFFF-FFFF00000000}"/>
  </bookViews>
  <sheets>
    <sheet name="Instructions" sheetId="5" r:id="rId1"/>
    <sheet name="Profit &amp; Loss" sheetId="1" r:id="rId2"/>
    <sheet name="Cashflow" sheetId="2" r:id="rId3"/>
    <sheet name="Standing Assumptions" sheetId="3" r:id="rId4"/>
    <sheet name="Workings" sheetId="4" state="hidden" r:id="rId5"/>
  </sheets>
  <externalReferences>
    <externalReference r:id="rId6"/>
  </externalReferences>
  <definedNames>
    <definedName name="category">[1]Days!$E$1:$E$13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2" i="2" l="1"/>
  <c r="D12" i="2"/>
  <c r="E12" i="2"/>
  <c r="F12" i="2"/>
  <c r="G12" i="2"/>
  <c r="H12" i="2"/>
  <c r="I12" i="2"/>
  <c r="J12" i="2"/>
  <c r="K12" i="2"/>
  <c r="L12" i="2"/>
  <c r="M12" i="2"/>
  <c r="B12" i="2"/>
  <c r="D26" i="2"/>
  <c r="E26" i="2"/>
  <c r="F26" i="2"/>
  <c r="G26" i="2"/>
  <c r="H26" i="2"/>
  <c r="I26" i="2"/>
  <c r="J26" i="2"/>
  <c r="K26" i="2"/>
  <c r="L26" i="2"/>
  <c r="M26" i="2"/>
  <c r="C26" i="2"/>
  <c r="C14" i="2"/>
  <c r="D14" i="2"/>
  <c r="E14" i="2"/>
  <c r="F14" i="2"/>
  <c r="G14" i="2"/>
  <c r="H14" i="2"/>
  <c r="I14" i="2"/>
  <c r="J14" i="2"/>
  <c r="K14" i="2"/>
  <c r="L14" i="2"/>
  <c r="M14" i="2"/>
  <c r="B14" i="2"/>
  <c r="B26" i="2"/>
  <c r="D11" i="4"/>
  <c r="E11" i="4"/>
  <c r="F11" i="4"/>
  <c r="G11" i="4"/>
  <c r="H11" i="4"/>
  <c r="I11" i="4"/>
  <c r="J11" i="4"/>
  <c r="K11" i="4"/>
  <c r="L11" i="4"/>
  <c r="M11" i="4"/>
  <c r="N11" i="4"/>
  <c r="D12" i="4"/>
  <c r="E12" i="4"/>
  <c r="F12" i="4"/>
  <c r="G12" i="4"/>
  <c r="H12" i="4"/>
  <c r="I12" i="4"/>
  <c r="J12" i="4"/>
  <c r="K12" i="4"/>
  <c r="L12" i="4"/>
  <c r="M12" i="4"/>
  <c r="N12" i="4"/>
  <c r="D13" i="4"/>
  <c r="E13" i="4"/>
  <c r="F13" i="4"/>
  <c r="G13" i="4"/>
  <c r="H13" i="4"/>
  <c r="I13" i="4"/>
  <c r="J13" i="4"/>
  <c r="K13" i="4"/>
  <c r="L13" i="4"/>
  <c r="M13" i="4"/>
  <c r="N13" i="4"/>
  <c r="D14" i="4"/>
  <c r="E14" i="4"/>
  <c r="F14" i="4"/>
  <c r="G14" i="4"/>
  <c r="H14" i="4"/>
  <c r="I14" i="4"/>
  <c r="J14" i="4"/>
  <c r="K14" i="4"/>
  <c r="L14" i="4"/>
  <c r="M14" i="4"/>
  <c r="N14" i="4"/>
  <c r="D15" i="4"/>
  <c r="E15" i="4"/>
  <c r="F15" i="4"/>
  <c r="G15" i="4"/>
  <c r="H15" i="4"/>
  <c r="I15" i="4"/>
  <c r="J15" i="4"/>
  <c r="K15" i="4"/>
  <c r="L15" i="4"/>
  <c r="M15" i="4"/>
  <c r="N15" i="4"/>
  <c r="D16" i="4"/>
  <c r="E16" i="4"/>
  <c r="F16" i="4"/>
  <c r="G16" i="4"/>
  <c r="H16" i="4"/>
  <c r="I16" i="4"/>
  <c r="J16" i="4"/>
  <c r="K16" i="4"/>
  <c r="L16" i="4"/>
  <c r="M16" i="4"/>
  <c r="N16" i="4"/>
  <c r="D17" i="4"/>
  <c r="E17" i="4"/>
  <c r="F17" i="4"/>
  <c r="G17" i="4"/>
  <c r="H17" i="4"/>
  <c r="I17" i="4"/>
  <c r="J17" i="4"/>
  <c r="K17" i="4"/>
  <c r="L17" i="4"/>
  <c r="M17" i="4"/>
  <c r="N17" i="4"/>
  <c r="D19" i="4"/>
  <c r="E19" i="4"/>
  <c r="F19" i="4"/>
  <c r="G19" i="4"/>
  <c r="H19" i="4"/>
  <c r="I19" i="4"/>
  <c r="J19" i="4"/>
  <c r="K19" i="4"/>
  <c r="L19" i="4"/>
  <c r="M19" i="4"/>
  <c r="N19" i="4"/>
  <c r="C12" i="4"/>
  <c r="C13" i="4"/>
  <c r="C14" i="4"/>
  <c r="C15" i="4"/>
  <c r="C16" i="4"/>
  <c r="C17" i="4"/>
  <c r="C19" i="4"/>
  <c r="C11" i="4"/>
  <c r="C8" i="4"/>
  <c r="D8" i="4"/>
  <c r="E8" i="4"/>
  <c r="F8" i="4"/>
  <c r="G8" i="4"/>
  <c r="H8" i="4"/>
  <c r="I8" i="4"/>
  <c r="J8" i="4"/>
  <c r="K8" i="4"/>
  <c r="L8" i="4"/>
  <c r="M8" i="4"/>
  <c r="N8" i="4"/>
  <c r="C9" i="4"/>
  <c r="D9" i="4"/>
  <c r="E9" i="4"/>
  <c r="F9" i="4"/>
  <c r="G9" i="4"/>
  <c r="H9" i="4"/>
  <c r="I9" i="4"/>
  <c r="J9" i="4"/>
  <c r="K9" i="4"/>
  <c r="L9" i="4"/>
  <c r="M9" i="4"/>
  <c r="N9" i="4"/>
  <c r="D7" i="4"/>
  <c r="E7" i="4"/>
  <c r="F7" i="4"/>
  <c r="G7" i="4"/>
  <c r="H7" i="4"/>
  <c r="I7" i="4"/>
  <c r="J7" i="4"/>
  <c r="K7" i="4"/>
  <c r="L7" i="4"/>
  <c r="M7" i="4"/>
  <c r="N7" i="4"/>
  <c r="C7" i="4"/>
  <c r="N14" i="2" l="1"/>
  <c r="N12" i="2"/>
  <c r="C24" i="4"/>
  <c r="D5" i="4"/>
  <c r="D22" i="4" s="1"/>
  <c r="E5" i="4"/>
  <c r="E22" i="4" s="1"/>
  <c r="F5" i="4"/>
  <c r="F22" i="4" s="1"/>
  <c r="G5" i="4"/>
  <c r="G22" i="4" s="1"/>
  <c r="H5" i="4"/>
  <c r="H22" i="4" s="1"/>
  <c r="I5" i="4"/>
  <c r="I22" i="4" s="1"/>
  <c r="J5" i="4"/>
  <c r="J22" i="4" s="1"/>
  <c r="K5" i="4"/>
  <c r="K22" i="4" s="1"/>
  <c r="L5" i="4"/>
  <c r="L22" i="4" s="1"/>
  <c r="M5" i="4"/>
  <c r="M22" i="4" s="1"/>
  <c r="N5" i="4"/>
  <c r="N22" i="4" s="1"/>
  <c r="C5" i="4"/>
  <c r="C22" i="4" s="1"/>
  <c r="D3" i="4"/>
  <c r="D35" i="4" s="1"/>
  <c r="E3" i="4"/>
  <c r="E35" i="4" s="1"/>
  <c r="F3" i="4"/>
  <c r="F35" i="4" s="1"/>
  <c r="G3" i="4"/>
  <c r="G35" i="4" s="1"/>
  <c r="H3" i="4"/>
  <c r="H35" i="4" s="1"/>
  <c r="I3" i="4"/>
  <c r="I35" i="4" s="1"/>
  <c r="J3" i="4"/>
  <c r="J35" i="4" s="1"/>
  <c r="K3" i="4"/>
  <c r="K35" i="4" s="1"/>
  <c r="L3" i="4"/>
  <c r="L35" i="4" s="1"/>
  <c r="M3" i="4"/>
  <c r="M35" i="4" s="1"/>
  <c r="N3" i="4"/>
  <c r="N35" i="4" s="1"/>
  <c r="C3" i="4"/>
  <c r="C35" i="4" s="1"/>
  <c r="A17" i="3"/>
  <c r="B11" i="4" s="1"/>
  <c r="B41" i="4" s="1"/>
  <c r="A18" i="3"/>
  <c r="B12" i="4" s="1"/>
  <c r="B42" i="4" s="1"/>
  <c r="A19" i="3"/>
  <c r="B13" i="4" s="1"/>
  <c r="B43" i="4" s="1"/>
  <c r="A20" i="3"/>
  <c r="B14" i="4" s="1"/>
  <c r="B44" i="4" s="1"/>
  <c r="A21" i="3"/>
  <c r="B15" i="4" s="1"/>
  <c r="B45" i="4" s="1"/>
  <c r="A22" i="3"/>
  <c r="B16" i="4" s="1"/>
  <c r="B46" i="4" s="1"/>
  <c r="A23" i="3"/>
  <c r="B17" i="4" s="1"/>
  <c r="B47" i="4" s="1"/>
  <c r="A24" i="3"/>
  <c r="B18" i="4" s="1"/>
  <c r="B48" i="4" s="1"/>
  <c r="A25" i="3"/>
  <c r="B19" i="4" s="1"/>
  <c r="B49" i="4" s="1"/>
  <c r="A16" i="3"/>
  <c r="B10" i="4" s="1"/>
  <c r="B40" i="4" s="1"/>
  <c r="A14" i="3"/>
  <c r="B8" i="4" s="1"/>
  <c r="B38" i="4" s="1"/>
  <c r="A15" i="3"/>
  <c r="B9" i="4" s="1"/>
  <c r="B39" i="4" s="1"/>
  <c r="A13" i="3"/>
  <c r="B7" i="4" s="1"/>
  <c r="B37" i="4" s="1"/>
  <c r="N24" i="2"/>
  <c r="N26" i="2"/>
  <c r="N27" i="2"/>
  <c r="A15" i="2"/>
  <c r="A16" i="2"/>
  <c r="A17" i="2"/>
  <c r="A18" i="2"/>
  <c r="A19" i="2"/>
  <c r="A20" i="2"/>
  <c r="A21" i="2"/>
  <c r="A22" i="2"/>
  <c r="A23" i="2"/>
  <c r="A14" i="2"/>
  <c r="A12" i="2"/>
  <c r="A13" i="2"/>
  <c r="A11" i="2"/>
  <c r="M43" i="4" l="1"/>
  <c r="L17" i="2" s="1"/>
  <c r="M47" i="4"/>
  <c r="L21" i="2" s="1"/>
  <c r="M41" i="4"/>
  <c r="L15" i="2" s="1"/>
  <c r="M42" i="4"/>
  <c r="L16" i="2" s="1"/>
  <c r="M46" i="4"/>
  <c r="L20" i="2" s="1"/>
  <c r="M36" i="4"/>
  <c r="N37" i="4" s="1"/>
  <c r="M11" i="2" s="1"/>
  <c r="M45" i="4"/>
  <c r="L19" i="2" s="1"/>
  <c r="M49" i="4"/>
  <c r="L23" i="2" s="1"/>
  <c r="M39" i="4"/>
  <c r="L13" i="2" s="1"/>
  <c r="M44" i="4"/>
  <c r="L18" i="2" s="1"/>
  <c r="M48" i="4"/>
  <c r="L22" i="2" s="1"/>
  <c r="I43" i="4"/>
  <c r="H17" i="2" s="1"/>
  <c r="I47" i="4"/>
  <c r="H21" i="2" s="1"/>
  <c r="I41" i="4"/>
  <c r="H15" i="2" s="1"/>
  <c r="I42" i="4"/>
  <c r="H16" i="2" s="1"/>
  <c r="I46" i="4"/>
  <c r="H20" i="2" s="1"/>
  <c r="I36" i="4"/>
  <c r="J37" i="4" s="1"/>
  <c r="I11" i="2" s="1"/>
  <c r="I45" i="4"/>
  <c r="H19" i="2" s="1"/>
  <c r="I49" i="4"/>
  <c r="H23" i="2" s="1"/>
  <c r="I39" i="4"/>
  <c r="H13" i="2" s="1"/>
  <c r="I44" i="4"/>
  <c r="H18" i="2" s="1"/>
  <c r="I48" i="4"/>
  <c r="H22" i="2" s="1"/>
  <c r="E43" i="4"/>
  <c r="D17" i="2" s="1"/>
  <c r="E47" i="4"/>
  <c r="D21" i="2" s="1"/>
  <c r="E41" i="4"/>
  <c r="E42" i="4"/>
  <c r="D16" i="2" s="1"/>
  <c r="E46" i="4"/>
  <c r="D20" i="2" s="1"/>
  <c r="E36" i="4"/>
  <c r="F37" i="4" s="1"/>
  <c r="E11" i="2" s="1"/>
  <c r="E45" i="4"/>
  <c r="D19" i="2" s="1"/>
  <c r="E49" i="4"/>
  <c r="D23" i="2" s="1"/>
  <c r="E39" i="4"/>
  <c r="D13" i="2" s="1"/>
  <c r="E44" i="4"/>
  <c r="D18" i="2" s="1"/>
  <c r="E48" i="4"/>
  <c r="D22" i="2" s="1"/>
  <c r="C36" i="4"/>
  <c r="B7" i="2" s="1"/>
  <c r="B9" i="2" s="1"/>
  <c r="D42" i="4"/>
  <c r="C16" i="2" s="1"/>
  <c r="D46" i="4"/>
  <c r="C20" i="2" s="1"/>
  <c r="C44" i="4"/>
  <c r="B18" i="2" s="1"/>
  <c r="C48" i="4"/>
  <c r="B22" i="2" s="1"/>
  <c r="C41" i="4"/>
  <c r="B15" i="2" s="1"/>
  <c r="D45" i="4"/>
  <c r="C19" i="2" s="1"/>
  <c r="D49" i="4"/>
  <c r="C23" i="2" s="1"/>
  <c r="C45" i="4"/>
  <c r="B19" i="2" s="1"/>
  <c r="C49" i="4"/>
  <c r="B23" i="2" s="1"/>
  <c r="C39" i="4"/>
  <c r="B13" i="2" s="1"/>
  <c r="D44" i="4"/>
  <c r="C18" i="2" s="1"/>
  <c r="D48" i="4"/>
  <c r="C22" i="2" s="1"/>
  <c r="D41" i="4"/>
  <c r="C15" i="2" s="1"/>
  <c r="C46" i="4"/>
  <c r="B20" i="2" s="1"/>
  <c r="C42" i="4"/>
  <c r="D43" i="4"/>
  <c r="C17" i="2" s="1"/>
  <c r="D47" i="4"/>
  <c r="C21" i="2" s="1"/>
  <c r="C43" i="4"/>
  <c r="B17" i="2" s="1"/>
  <c r="C47" i="4"/>
  <c r="B21" i="2" s="1"/>
  <c r="D39" i="4"/>
  <c r="C13" i="2" s="1"/>
  <c r="C37" i="4"/>
  <c r="B11" i="2" s="1"/>
  <c r="D36" i="4"/>
  <c r="E37" i="4" s="1"/>
  <c r="D11" i="2" s="1"/>
  <c r="L42" i="4"/>
  <c r="K16" i="2" s="1"/>
  <c r="L46" i="4"/>
  <c r="K20" i="2" s="1"/>
  <c r="L36" i="4"/>
  <c r="M37" i="4" s="1"/>
  <c r="L11" i="2" s="1"/>
  <c r="L45" i="4"/>
  <c r="K19" i="2" s="1"/>
  <c r="L49" i="4"/>
  <c r="K23" i="2" s="1"/>
  <c r="L39" i="4"/>
  <c r="K13" i="2" s="1"/>
  <c r="L44" i="4"/>
  <c r="K18" i="2" s="1"/>
  <c r="L48" i="4"/>
  <c r="K22" i="2" s="1"/>
  <c r="L43" i="4"/>
  <c r="K17" i="2" s="1"/>
  <c r="L47" i="4"/>
  <c r="K21" i="2" s="1"/>
  <c r="L41" i="4"/>
  <c r="K15" i="2" s="1"/>
  <c r="H42" i="4"/>
  <c r="G16" i="2" s="1"/>
  <c r="H46" i="4"/>
  <c r="G20" i="2" s="1"/>
  <c r="H36" i="4"/>
  <c r="I37" i="4" s="1"/>
  <c r="H11" i="2" s="1"/>
  <c r="H45" i="4"/>
  <c r="G19" i="2" s="1"/>
  <c r="H49" i="4"/>
  <c r="G23" i="2" s="1"/>
  <c r="H39" i="4"/>
  <c r="G13" i="2" s="1"/>
  <c r="H44" i="4"/>
  <c r="G18" i="2" s="1"/>
  <c r="H48" i="4"/>
  <c r="G22" i="2" s="1"/>
  <c r="H43" i="4"/>
  <c r="G17" i="2" s="1"/>
  <c r="H47" i="4"/>
  <c r="G21" i="2" s="1"/>
  <c r="H41" i="4"/>
  <c r="G15" i="2" s="1"/>
  <c r="K45" i="4"/>
  <c r="J19" i="2" s="1"/>
  <c r="K49" i="4"/>
  <c r="J23" i="2" s="1"/>
  <c r="K39" i="4"/>
  <c r="J13" i="2" s="1"/>
  <c r="K44" i="4"/>
  <c r="J18" i="2" s="1"/>
  <c r="K48" i="4"/>
  <c r="J22" i="2" s="1"/>
  <c r="K43" i="4"/>
  <c r="J17" i="2" s="1"/>
  <c r="K47" i="4"/>
  <c r="J21" i="2" s="1"/>
  <c r="K41" i="4"/>
  <c r="J15" i="2" s="1"/>
  <c r="K42" i="4"/>
  <c r="J16" i="2" s="1"/>
  <c r="K46" i="4"/>
  <c r="J20" i="2" s="1"/>
  <c r="K36" i="4"/>
  <c r="L37" i="4" s="1"/>
  <c r="K11" i="2" s="1"/>
  <c r="G45" i="4"/>
  <c r="F19" i="2" s="1"/>
  <c r="G49" i="4"/>
  <c r="F23" i="2" s="1"/>
  <c r="G39" i="4"/>
  <c r="F13" i="2" s="1"/>
  <c r="G44" i="4"/>
  <c r="F18" i="2" s="1"/>
  <c r="G48" i="4"/>
  <c r="F22" i="2" s="1"/>
  <c r="G43" i="4"/>
  <c r="F17" i="2" s="1"/>
  <c r="G47" i="4"/>
  <c r="F21" i="2" s="1"/>
  <c r="G41" i="4"/>
  <c r="F15" i="2" s="1"/>
  <c r="G42" i="4"/>
  <c r="F16" i="2" s="1"/>
  <c r="G46" i="4"/>
  <c r="F20" i="2" s="1"/>
  <c r="G36" i="4"/>
  <c r="H37" i="4" s="1"/>
  <c r="G11" i="2" s="1"/>
  <c r="N44" i="4"/>
  <c r="M18" i="2" s="1"/>
  <c r="N48" i="4"/>
  <c r="M22" i="2" s="1"/>
  <c r="N43" i="4"/>
  <c r="M17" i="2" s="1"/>
  <c r="N47" i="4"/>
  <c r="M21" i="2" s="1"/>
  <c r="N41" i="4"/>
  <c r="M15" i="2" s="1"/>
  <c r="N42" i="4"/>
  <c r="M16" i="2" s="1"/>
  <c r="N46" i="4"/>
  <c r="M20" i="2" s="1"/>
  <c r="N36" i="4"/>
  <c r="M7" i="2" s="1"/>
  <c r="M9" i="2" s="1"/>
  <c r="N45" i="4"/>
  <c r="M19" i="2" s="1"/>
  <c r="N49" i="4"/>
  <c r="M23" i="2" s="1"/>
  <c r="N39" i="4"/>
  <c r="M13" i="2" s="1"/>
  <c r="H7" i="2"/>
  <c r="H9" i="2" s="1"/>
  <c r="J44" i="4"/>
  <c r="I18" i="2" s="1"/>
  <c r="J48" i="4"/>
  <c r="I22" i="2" s="1"/>
  <c r="J43" i="4"/>
  <c r="I17" i="2" s="1"/>
  <c r="J47" i="4"/>
  <c r="I21" i="2" s="1"/>
  <c r="J41" i="4"/>
  <c r="I15" i="2" s="1"/>
  <c r="J42" i="4"/>
  <c r="I16" i="2" s="1"/>
  <c r="J46" i="4"/>
  <c r="I20" i="2" s="1"/>
  <c r="J36" i="4"/>
  <c r="K37" i="4" s="1"/>
  <c r="J11" i="2" s="1"/>
  <c r="J45" i="4"/>
  <c r="I19" i="2" s="1"/>
  <c r="J49" i="4"/>
  <c r="I23" i="2" s="1"/>
  <c r="J39" i="4"/>
  <c r="I13" i="2" s="1"/>
  <c r="F44" i="4"/>
  <c r="E18" i="2" s="1"/>
  <c r="F48" i="4"/>
  <c r="E22" i="2" s="1"/>
  <c r="F43" i="4"/>
  <c r="E17" i="2" s="1"/>
  <c r="F47" i="4"/>
  <c r="E21" i="2" s="1"/>
  <c r="F41" i="4"/>
  <c r="E15" i="2" s="1"/>
  <c r="F42" i="4"/>
  <c r="E16" i="2" s="1"/>
  <c r="F46" i="4"/>
  <c r="E20" i="2" s="1"/>
  <c r="F36" i="4"/>
  <c r="G37" i="4" s="1"/>
  <c r="F11" i="2" s="1"/>
  <c r="F45" i="4"/>
  <c r="E19" i="2" s="1"/>
  <c r="F49" i="4"/>
  <c r="E23" i="2" s="1"/>
  <c r="F39" i="4"/>
  <c r="E13" i="2" s="1"/>
  <c r="B16" i="2"/>
  <c r="N29" i="4"/>
  <c r="K29" i="4"/>
  <c r="H29" i="4"/>
  <c r="F29" i="4"/>
  <c r="M29" i="4"/>
  <c r="E29" i="4"/>
  <c r="E30" i="4" s="1"/>
  <c r="H30" i="4" s="1"/>
  <c r="K30" i="4" s="1"/>
  <c r="N30" i="4" s="1"/>
  <c r="L29" i="4"/>
  <c r="D29" i="4"/>
  <c r="D30" i="4" s="1"/>
  <c r="G30" i="4" s="1"/>
  <c r="J30" i="4" s="1"/>
  <c r="M30" i="4" s="1"/>
  <c r="J29" i="4"/>
  <c r="I29" i="4"/>
  <c r="C29" i="4"/>
  <c r="C30" i="4" s="1"/>
  <c r="C25" i="4" s="1"/>
  <c r="B25" i="2" s="1"/>
  <c r="G29" i="4"/>
  <c r="N17" i="1"/>
  <c r="N18" i="1"/>
  <c r="N19" i="1"/>
  <c r="N20" i="1"/>
  <c r="N21" i="1"/>
  <c r="N22" i="1"/>
  <c r="N23" i="1"/>
  <c r="N24" i="1"/>
  <c r="N25" i="1"/>
  <c r="N16" i="1"/>
  <c r="C4" i="2"/>
  <c r="D4" i="2"/>
  <c r="E4" i="2"/>
  <c r="F4" i="2"/>
  <c r="G4" i="2"/>
  <c r="H4" i="2"/>
  <c r="I4" i="2"/>
  <c r="J4" i="2"/>
  <c r="K4" i="2"/>
  <c r="L4" i="2"/>
  <c r="M4" i="2"/>
  <c r="B4" i="2"/>
  <c r="K12" i="1"/>
  <c r="K13" i="1" s="1"/>
  <c r="N5" i="1"/>
  <c r="N7" i="1"/>
  <c r="N8" i="1"/>
  <c r="N9" i="1"/>
  <c r="B10" i="1"/>
  <c r="B12" i="1" s="1"/>
  <c r="C10" i="1"/>
  <c r="C12" i="1" s="1"/>
  <c r="C13" i="1" s="1"/>
  <c r="D10" i="1"/>
  <c r="D12" i="1" s="1"/>
  <c r="D13" i="1" s="1"/>
  <c r="E10" i="1"/>
  <c r="E12" i="1" s="1"/>
  <c r="E13" i="1" s="1"/>
  <c r="F10" i="1"/>
  <c r="F12" i="1" s="1"/>
  <c r="F13" i="1" s="1"/>
  <c r="G10" i="1"/>
  <c r="G12" i="1" s="1"/>
  <c r="G13" i="1" s="1"/>
  <c r="H10" i="1"/>
  <c r="H12" i="1" s="1"/>
  <c r="H13" i="1" s="1"/>
  <c r="I10" i="1"/>
  <c r="I12" i="1" s="1"/>
  <c r="I13" i="1" s="1"/>
  <c r="J10" i="1"/>
  <c r="J12" i="1" s="1"/>
  <c r="J13" i="1" s="1"/>
  <c r="K10" i="1"/>
  <c r="L10" i="1"/>
  <c r="L12" i="1" s="1"/>
  <c r="L13" i="1" s="1"/>
  <c r="M10" i="1"/>
  <c r="M12" i="1" s="1"/>
  <c r="M13" i="1" s="1"/>
  <c r="B26" i="1"/>
  <c r="C26" i="1"/>
  <c r="D26" i="1"/>
  <c r="E26" i="1"/>
  <c r="F26" i="1"/>
  <c r="G26" i="1"/>
  <c r="H26" i="1"/>
  <c r="I26" i="1"/>
  <c r="J26" i="1"/>
  <c r="K26" i="1"/>
  <c r="L26" i="1"/>
  <c r="M26" i="1"/>
  <c r="N5" i="2"/>
  <c r="N6" i="2"/>
  <c r="N8" i="2"/>
  <c r="D37" i="4" l="1"/>
  <c r="C11" i="2" s="1"/>
  <c r="N11" i="2" s="1"/>
  <c r="L7" i="2"/>
  <c r="L9" i="2" s="1"/>
  <c r="D7" i="2"/>
  <c r="D9" i="2" s="1"/>
  <c r="F7" i="2"/>
  <c r="F9" i="2" s="1"/>
  <c r="J7" i="2"/>
  <c r="J9" i="2" s="1"/>
  <c r="N21" i="2"/>
  <c r="N18" i="2"/>
  <c r="N17" i="2"/>
  <c r="N20" i="2"/>
  <c r="F30" i="4"/>
  <c r="I30" i="4" s="1"/>
  <c r="L30" i="4" s="1"/>
  <c r="N23" i="2"/>
  <c r="N13" i="2"/>
  <c r="N16" i="2"/>
  <c r="E7" i="2"/>
  <c r="E9" i="2" s="1"/>
  <c r="I7" i="2"/>
  <c r="I9" i="2" s="1"/>
  <c r="N19" i="2"/>
  <c r="N22" i="2"/>
  <c r="C7" i="2"/>
  <c r="C9" i="2" s="1"/>
  <c r="G7" i="2"/>
  <c r="G9" i="2" s="1"/>
  <c r="K7" i="2"/>
  <c r="K9" i="2" s="1"/>
  <c r="D15" i="2"/>
  <c r="N15" i="2" s="1"/>
  <c r="B28" i="2"/>
  <c r="B30" i="2" s="1"/>
  <c r="B34" i="2" s="1"/>
  <c r="C33" i="2" s="1"/>
  <c r="C26" i="4"/>
  <c r="D24" i="4" s="1"/>
  <c r="D25" i="4" s="1"/>
  <c r="C25" i="2" s="1"/>
  <c r="N26" i="1"/>
  <c r="D28" i="1"/>
  <c r="M28" i="1"/>
  <c r="E28" i="1"/>
  <c r="K28" i="1"/>
  <c r="J28" i="1"/>
  <c r="B28" i="1"/>
  <c r="C28" i="1"/>
  <c r="B13" i="1"/>
  <c r="L28" i="1"/>
  <c r="I28" i="1"/>
  <c r="H28" i="1"/>
  <c r="G28" i="1"/>
  <c r="F28" i="1"/>
  <c r="N10" i="1"/>
  <c r="C28" i="2" l="1"/>
  <c r="C30" i="2" s="1"/>
  <c r="C34" i="2" s="1"/>
  <c r="D33" i="2" s="1"/>
  <c r="N7" i="2"/>
  <c r="N9" i="2" s="1"/>
  <c r="D26" i="4"/>
  <c r="E24" i="4" s="1"/>
  <c r="E25" i="4"/>
  <c r="D25" i="2" s="1"/>
  <c r="N12" i="1"/>
  <c r="D28" i="2" l="1"/>
  <c r="D30" i="2" s="1"/>
  <c r="D34" i="2" s="1"/>
  <c r="E33" i="2" s="1"/>
  <c r="E26" i="4"/>
  <c r="F24" i="4" s="1"/>
  <c r="N28" i="1"/>
  <c r="N13" i="1"/>
  <c r="F25" i="4" l="1"/>
  <c r="E25" i="2" s="1"/>
  <c r="E28" i="2" l="1"/>
  <c r="E30" i="2" s="1"/>
  <c r="E34" i="2" s="1"/>
  <c r="F33" i="2" s="1"/>
  <c r="F26" i="4"/>
  <c r="G24" i="4" s="1"/>
  <c r="G25" i="4" l="1"/>
  <c r="F25" i="2" s="1"/>
  <c r="G26" i="4" l="1"/>
  <c r="H24" i="4" s="1"/>
  <c r="F28" i="2"/>
  <c r="F30" i="2" s="1"/>
  <c r="F34" i="2" s="1"/>
  <c r="G33" i="2" s="1"/>
  <c r="H25" i="4" l="1"/>
  <c r="G25" i="2" s="1"/>
  <c r="G28" i="2" s="1"/>
  <c r="G30" i="2" s="1"/>
  <c r="G34" i="2" s="1"/>
  <c r="H33" i="2" s="1"/>
  <c r="H26" i="4" l="1"/>
  <c r="I24" i="4" s="1"/>
  <c r="I25" i="4"/>
  <c r="H25" i="2" s="1"/>
  <c r="H28" i="2" s="1"/>
  <c r="H30" i="2" s="1"/>
  <c r="H34" i="2" s="1"/>
  <c r="I33" i="2" s="1"/>
  <c r="I26" i="4" l="1"/>
  <c r="J24" i="4" s="1"/>
  <c r="J25" i="4" l="1"/>
  <c r="I25" i="2" s="1"/>
  <c r="I28" i="2" s="1"/>
  <c r="I30" i="2" s="1"/>
  <c r="I34" i="2" s="1"/>
  <c r="J33" i="2" s="1"/>
  <c r="J26" i="4" l="1"/>
  <c r="K24" i="4" s="1"/>
  <c r="K25" i="4" l="1"/>
  <c r="J25" i="2" s="1"/>
  <c r="J28" i="2" s="1"/>
  <c r="J30" i="2" s="1"/>
  <c r="J34" i="2" s="1"/>
  <c r="K33" i="2" s="1"/>
  <c r="K26" i="4" l="1"/>
  <c r="L24" i="4" s="1"/>
  <c r="L25" i="4"/>
  <c r="K25" i="2" s="1"/>
  <c r="K28" i="2" s="1"/>
  <c r="K30" i="2" s="1"/>
  <c r="K34" i="2" s="1"/>
  <c r="L33" i="2" s="1"/>
  <c r="L26" i="4" l="1"/>
  <c r="M24" i="4" s="1"/>
  <c r="M25" i="4" l="1"/>
  <c r="L25" i="2" s="1"/>
  <c r="L28" i="2" s="1"/>
  <c r="L30" i="2" s="1"/>
  <c r="L34" i="2" s="1"/>
  <c r="M33" i="2" s="1"/>
  <c r="M26" i="4" l="1"/>
  <c r="N24" i="4" s="1"/>
  <c r="N25" i="4" l="1"/>
  <c r="M25" i="2" s="1"/>
  <c r="M28" i="2" l="1"/>
  <c r="M30" i="2" s="1"/>
  <c r="M34" i="2" s="1"/>
  <c r="N25" i="2"/>
  <c r="N28" i="2" s="1"/>
  <c r="N30" i="2" s="1"/>
  <c r="N26" i="4"/>
</calcChain>
</file>

<file path=xl/sharedStrings.xml><?xml version="1.0" encoding="utf-8"?>
<sst xmlns="http://schemas.openxmlformats.org/spreadsheetml/2006/main" count="78" uniqueCount="75">
  <si>
    <t>Budgeted Profit &amp; Loss Statement</t>
  </si>
  <si>
    <t>Month</t>
  </si>
  <si>
    <t>totals</t>
  </si>
  <si>
    <t>Sales</t>
  </si>
  <si>
    <t>Materials</t>
  </si>
  <si>
    <t>Production Wages</t>
  </si>
  <si>
    <t>Direct Expenses</t>
  </si>
  <si>
    <t>Salaries</t>
  </si>
  <si>
    <t>Rent</t>
  </si>
  <si>
    <t>Bank Charges</t>
  </si>
  <si>
    <t>Other</t>
  </si>
  <si>
    <t>Total Overheads</t>
  </si>
  <si>
    <t>Total Direct Cost of Sales</t>
  </si>
  <si>
    <t>(Direct Cost of Sales):</t>
  </si>
  <si>
    <t>(Overheads):</t>
  </si>
  <si>
    <t>Sub-total</t>
  </si>
  <si>
    <t>Total Payments</t>
  </si>
  <si>
    <t>Budgeted Cash Flow Statement</t>
  </si>
  <si>
    <t>Receipts: Loans</t>
  </si>
  <si>
    <t>Receipts: Sales</t>
  </si>
  <si>
    <t>Receipts: Miscellaneous Income</t>
  </si>
  <si>
    <t>Net Cashflow</t>
  </si>
  <si>
    <t>Brought forward</t>
  </si>
  <si>
    <t>Carried forward</t>
  </si>
  <si>
    <t>Net Profit</t>
  </si>
  <si>
    <t>Gross Profit</t>
  </si>
  <si>
    <t>Average Net Pay:PAYE Rate</t>
  </si>
  <si>
    <t>Software</t>
  </si>
  <si>
    <t>Travel &amp; Entertainment</t>
  </si>
  <si>
    <t>Consultants</t>
  </si>
  <si>
    <t>Legal &amp; Professional</t>
  </si>
  <si>
    <t>Sales &amp; Marketing</t>
  </si>
  <si>
    <t>Print &amp; Postage</t>
  </si>
  <si>
    <t>Purchases - Loan Repayments</t>
  </si>
  <si>
    <t>Purchases - PAYE &amp; NIC</t>
  </si>
  <si>
    <t>Purchases - Dividends</t>
  </si>
  <si>
    <t>Is the business VAT registered?</t>
  </si>
  <si>
    <t>Amounts owed at start:</t>
  </si>
  <si>
    <t>Debtors/Customer amounts due</t>
  </si>
  <si>
    <t>Credit taken/given (whole months)</t>
  </si>
  <si>
    <t>PAYE</t>
  </si>
  <si>
    <t>VAT</t>
  </si>
  <si>
    <t>Yes</t>
  </si>
  <si>
    <t xml:space="preserve">If yes, </t>
  </si>
  <si>
    <t>Quarterly</t>
  </si>
  <si>
    <t>VAT Rate</t>
  </si>
  <si>
    <t>Net Liability</t>
  </si>
  <si>
    <t>Brought Forward Liability</t>
  </si>
  <si>
    <t>Carried Forward Liability</t>
  </si>
  <si>
    <t>Payments</t>
  </si>
  <si>
    <t>Quarterly payment marker</t>
  </si>
  <si>
    <t>Purchases - VAT</t>
  </si>
  <si>
    <t>VAT (payable in month after start of forecast)</t>
  </si>
  <si>
    <t>Opening balances</t>
  </si>
  <si>
    <t>Debtors</t>
  </si>
  <si>
    <t>Name</t>
  </si>
  <si>
    <t>Purpose</t>
  </si>
  <si>
    <t>Rights</t>
  </si>
  <si>
    <t>Practical CFO Ltd has provided this template on an "as is" basis and makes no warranties or guarantees about suitability for the purpose that a user has. This template is no substitute for professional advice</t>
  </si>
  <si>
    <t>Warning</t>
  </si>
  <si>
    <t>Instructions</t>
  </si>
  <si>
    <t>General</t>
  </si>
  <si>
    <t>The black tab is instructions</t>
  </si>
  <si>
    <t>The yellow tabs are reports</t>
  </si>
  <si>
    <t>Tabs</t>
  </si>
  <si>
    <t>This template is a practical planning tool to help predict profit and cashflow. 
The tool ought to show whether the business generates cash from activities and whether there are problems with the business model.</t>
  </si>
  <si>
    <t>This is simple tool for use in simples businesses. Some businesses may have more complicated revenue/billing cycles and this simple tool may not help.
As ever, this simple tool does not replace the experience and insight of a professional advisor.  It will help simple businesses get started on a plan and structure their businssses accordingly.</t>
  </si>
  <si>
    <t>The green tab are assumptions</t>
  </si>
  <si>
    <t>There are data entry cells are coloured yellow.</t>
  </si>
  <si>
    <t xml:space="preserve">Cashflows are predicted in the Cashflow tab. </t>
  </si>
  <si>
    <t>The profit &amp; loss tab allows the user to enter activity data; revenues, direct costs or overheads. A more advanced user may link costs and revenues by using a formula. It is useful to pay attention to any seasonality in revenue.</t>
  </si>
  <si>
    <t>The Standing Assumptions tab is used for any amounts owed in or out, VAT status/scheme and credit allowed/taken.</t>
  </si>
  <si>
    <r>
      <t>Receipts: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Shares</t>
    </r>
  </si>
  <si>
    <t>Standing Assumptions</t>
  </si>
  <si>
    <t>Mini 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</si>
</sst>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;[Red]\(#,##0\);\-\-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395D"/>
        <bgColor indexed="64"/>
      </patternFill>
    </fill>
    <fill>
      <patternFill patternType="solid">
        <fgColor rgb="FFDAE2F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102">
    <xf numFmtId="0" fontId="0" fillId="0" borderId="0" xfId="0"/>
    <xf numFmtId="0" fontId="4" fillId="0" borderId="0" xfId="0" applyFont="1"/>
    <xf numFmtId="0" fontId="0" fillId="2" borderId="0" xfId="0" applyFill="1"/>
    <xf numFmtId="0" fontId="0" fillId="2" borderId="0" xfId="0" applyFill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/>
    <xf numFmtId="0" fontId="3" fillId="3" borderId="1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5" borderId="0" xfId="0" applyFill="1"/>
    <xf numFmtId="0" fontId="1" fillId="0" borderId="0" xfId="2"/>
    <xf numFmtId="0" fontId="1" fillId="0" borderId="0" xfId="2" applyAlignment="1">
      <alignment wrapText="1"/>
    </xf>
    <xf numFmtId="0" fontId="4" fillId="0" borderId="0" xfId="0" applyFont="1" applyAlignment="1">
      <alignment horizontal="center" vertical="center"/>
    </xf>
    <xf numFmtId="0" fontId="6" fillId="6" borderId="0" xfId="2" applyFont="1" applyFill="1"/>
    <xf numFmtId="0" fontId="1" fillId="6" borderId="0" xfId="2" applyFill="1" applyAlignment="1">
      <alignment wrapText="1"/>
    </xf>
    <xf numFmtId="0" fontId="1" fillId="6" borderId="0" xfId="2" applyFill="1"/>
    <xf numFmtId="0" fontId="6" fillId="7" borderId="0" xfId="2" applyFont="1" applyFill="1"/>
    <xf numFmtId="0" fontId="1" fillId="7" borderId="0" xfId="2" applyFill="1" applyAlignment="1">
      <alignment wrapText="1"/>
    </xf>
    <xf numFmtId="0" fontId="3" fillId="3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164" fontId="3" fillId="3" borderId="3" xfId="0" applyNumberFormat="1" applyFont="1" applyFill="1" applyBorder="1" applyAlignment="1">
      <alignment horizontal="right" vertical="center"/>
    </xf>
    <xf numFmtId="164" fontId="3" fillId="3" borderId="3" xfId="0" applyNumberFormat="1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1" fillId="8" borderId="0" xfId="2" applyFill="1"/>
    <xf numFmtId="0" fontId="5" fillId="8" borderId="0" xfId="0" applyFont="1" applyFill="1"/>
    <xf numFmtId="0" fontId="3" fillId="8" borderId="0" xfId="0" applyFont="1" applyFill="1" applyAlignment="1">
      <alignment vertical="center"/>
    </xf>
    <xf numFmtId="0" fontId="5" fillId="8" borderId="0" xfId="0" applyFont="1" applyFill="1" applyBorder="1"/>
    <xf numFmtId="0" fontId="9" fillId="7" borderId="0" xfId="0" applyFont="1" applyFill="1" applyAlignment="1">
      <alignment horizontal="left" vertical="center"/>
    </xf>
    <xf numFmtId="0" fontId="5" fillId="7" borderId="0" xfId="0" applyFont="1" applyFill="1" applyAlignment="1">
      <alignment vertical="center"/>
    </xf>
    <xf numFmtId="0" fontId="5" fillId="7" borderId="0" xfId="0" applyFont="1" applyFill="1" applyAlignment="1">
      <alignment horizontal="right" vertical="center"/>
    </xf>
    <xf numFmtId="0" fontId="6" fillId="6" borderId="0" xfId="2" applyFont="1" applyFill="1" applyAlignment="1">
      <alignment vertical="center"/>
    </xf>
    <xf numFmtId="0" fontId="1" fillId="6" borderId="0" xfId="2" applyFill="1" applyAlignment="1">
      <alignment vertical="center" wrapText="1"/>
    </xf>
    <xf numFmtId="0" fontId="1" fillId="6" borderId="0" xfId="2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8" borderId="0" xfId="0" applyFont="1" applyFill="1" applyAlignment="1">
      <alignment vertical="center"/>
    </xf>
    <xf numFmtId="0" fontId="3" fillId="0" borderId="9" xfId="0" applyFont="1" applyFill="1" applyBorder="1" applyAlignment="1">
      <alignment horizontal="left" vertical="center"/>
    </xf>
    <xf numFmtId="164" fontId="3" fillId="4" borderId="9" xfId="0" applyNumberFormat="1" applyFont="1" applyFill="1" applyBorder="1" applyAlignment="1" applyProtection="1">
      <alignment vertical="center"/>
      <protection locked="0"/>
    </xf>
    <xf numFmtId="164" fontId="3" fillId="4" borderId="0" xfId="0" applyNumberFormat="1" applyFont="1" applyFill="1" applyBorder="1" applyAlignment="1" applyProtection="1">
      <alignment vertical="center"/>
      <protection locked="0"/>
    </xf>
    <xf numFmtId="0" fontId="3" fillId="8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left" vertical="center"/>
    </xf>
    <xf numFmtId="164" fontId="3" fillId="4" borderId="3" xfId="0" applyNumberFormat="1" applyFont="1" applyFill="1" applyBorder="1" applyAlignment="1" applyProtection="1">
      <alignment vertical="center"/>
      <protection locked="0"/>
    </xf>
    <xf numFmtId="164" fontId="3" fillId="4" borderId="4" xfId="0" applyNumberFormat="1" applyFont="1" applyFill="1" applyBorder="1" applyAlignment="1" applyProtection="1">
      <alignment vertical="center"/>
      <protection locked="0"/>
    </xf>
    <xf numFmtId="164" fontId="3" fillId="0" borderId="3" xfId="0" applyNumberFormat="1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vertical="center" wrapText="1"/>
    </xf>
    <xf numFmtId="0" fontId="8" fillId="8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64" fontId="3" fillId="0" borderId="4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Border="1" applyAlignment="1">
      <alignment vertical="center"/>
    </xf>
    <xf numFmtId="164" fontId="3" fillId="2" borderId="5" xfId="0" applyNumberFormat="1" applyFont="1" applyFill="1" applyBorder="1" applyAlignment="1">
      <alignment vertical="center"/>
    </xf>
    <xf numFmtId="0" fontId="7" fillId="3" borderId="8" xfId="0" applyFont="1" applyFill="1" applyBorder="1" applyAlignment="1">
      <alignment vertical="center" wrapText="1"/>
    </xf>
    <xf numFmtId="164" fontId="3" fillId="3" borderId="8" xfId="0" applyNumberFormat="1" applyFont="1" applyFill="1" applyBorder="1" applyAlignment="1">
      <alignment vertical="center"/>
    </xf>
    <xf numFmtId="164" fontId="3" fillId="8" borderId="0" xfId="0" applyNumberFormat="1" applyFont="1" applyFill="1" applyBorder="1" applyAlignment="1">
      <alignment vertical="center"/>
    </xf>
    <xf numFmtId="164" fontId="3" fillId="4" borderId="8" xfId="0" applyNumberFormat="1" applyFont="1" applyFill="1" applyBorder="1" applyAlignment="1">
      <alignment vertical="center"/>
    </xf>
    <xf numFmtId="0" fontId="9" fillId="7" borderId="0" xfId="0" applyFont="1" applyFill="1" applyAlignment="1">
      <alignment vertical="center"/>
    </xf>
    <xf numFmtId="0" fontId="9" fillId="7" borderId="0" xfId="0" applyFont="1" applyFill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horizontal="right" vertical="center"/>
    </xf>
    <xf numFmtId="0" fontId="7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164" fontId="3" fillId="3" borderId="9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2" borderId="5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 wrapText="1"/>
    </xf>
    <xf numFmtId="164" fontId="3" fillId="3" borderId="10" xfId="0" applyNumberFormat="1" applyFont="1" applyFill="1" applyBorder="1" applyAlignment="1">
      <alignment vertical="center"/>
    </xf>
    <xf numFmtId="0" fontId="0" fillId="8" borderId="0" xfId="0" applyFill="1" applyAlignment="1">
      <alignment vertical="center"/>
    </xf>
    <xf numFmtId="0" fontId="0" fillId="8" borderId="0" xfId="0" applyFill="1"/>
    <xf numFmtId="0" fontId="4" fillId="8" borderId="0" xfId="0" applyFont="1" applyFill="1"/>
    <xf numFmtId="0" fontId="3" fillId="3" borderId="3" xfId="0" applyFont="1" applyFill="1" applyBorder="1" applyAlignment="1">
      <alignment vertical="center" wrapText="1"/>
    </xf>
    <xf numFmtId="9" fontId="3" fillId="3" borderId="3" xfId="1" applyFont="1" applyFill="1" applyBorder="1" applyAlignment="1">
      <alignment vertical="center"/>
    </xf>
    <xf numFmtId="0" fontId="3" fillId="3" borderId="3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vertical="center"/>
    </xf>
    <xf numFmtId="164" fontId="7" fillId="3" borderId="8" xfId="0" applyNumberFormat="1" applyFont="1" applyFill="1" applyBorder="1" applyAlignment="1">
      <alignment vertical="center"/>
    </xf>
    <xf numFmtId="0" fontId="7" fillId="8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10" fillId="7" borderId="0" xfId="2" applyFont="1" applyFill="1" applyAlignment="1">
      <alignment vertical="top"/>
    </xf>
    <xf numFmtId="0" fontId="1" fillId="8" borderId="0" xfId="2" applyFill="1" applyAlignment="1">
      <alignment wrapText="1"/>
    </xf>
    <xf numFmtId="0" fontId="10" fillId="7" borderId="0" xfId="2" applyFont="1" applyFill="1" applyAlignment="1">
      <alignment vertical="center"/>
    </xf>
    <xf numFmtId="0" fontId="10" fillId="7" borderId="0" xfId="2" applyFont="1" applyFill="1" applyAlignment="1">
      <alignment vertical="center" wrapText="1"/>
    </xf>
    <xf numFmtId="0" fontId="11" fillId="7" borderId="0" xfId="2" applyFont="1" applyFill="1" applyAlignment="1">
      <alignment vertical="center"/>
    </xf>
    <xf numFmtId="0" fontId="11" fillId="8" borderId="0" xfId="2" applyFont="1" applyFill="1" applyAlignment="1">
      <alignment vertical="center"/>
    </xf>
    <xf numFmtId="0" fontId="10" fillId="8" borderId="0" xfId="2" applyFont="1" applyFill="1" applyAlignment="1">
      <alignment vertical="center" wrapText="1"/>
    </xf>
    <xf numFmtId="0" fontId="11" fillId="8" borderId="0" xfId="2" applyFont="1" applyFill="1" applyAlignment="1"/>
    <xf numFmtId="0" fontId="11" fillId="0" borderId="0" xfId="2" applyFont="1" applyAlignment="1"/>
    <xf numFmtId="0" fontId="11" fillId="8" borderId="0" xfId="2" applyFont="1" applyFill="1" applyAlignment="1">
      <alignment vertical="top" wrapText="1"/>
    </xf>
    <xf numFmtId="0" fontId="10" fillId="8" borderId="0" xfId="2" applyFont="1" applyFill="1" applyAlignment="1">
      <alignment vertical="top" wrapText="1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9" fontId="3" fillId="4" borderId="3" xfId="0" applyNumberFormat="1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7" borderId="3" xfId="0" applyFont="1" applyFill="1" applyBorder="1" applyAlignment="1">
      <alignment vertical="center"/>
    </xf>
    <xf numFmtId="0" fontId="7" fillId="3" borderId="3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</cellXfs>
  <cellStyles count="3">
    <cellStyle name="Normal" xfId="0" builtinId="0"/>
    <cellStyle name="Normal 2" xfId="2" xr:uid="{0553207B-69B5-4C84-8DC5-AF45B6F10B26}"/>
    <cellStyle name="Per cent" xfId="1" builtinId="5"/>
  </cellStyles>
  <dxfs count="0"/>
  <tableStyles count="0" defaultTableStyle="TableStyleMedium2" defaultPivotStyle="PivotStyleLight16"/>
  <colors>
    <mruColors>
      <color rgb="FF00395D"/>
      <color rgb="FFDAE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0</xdr:row>
      <xdr:rowOff>266700</xdr:rowOff>
    </xdr:from>
    <xdr:to>
      <xdr:col>1</xdr:col>
      <xdr:colOff>836659</xdr:colOff>
      <xdr:row>0</xdr:row>
      <xdr:rowOff>812800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0BBF6AE-10CF-A94A-BBA6-401A1E2B18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400" y="266700"/>
          <a:ext cx="2068559" cy="546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0</xdr:row>
      <xdr:rowOff>266700</xdr:rowOff>
    </xdr:from>
    <xdr:to>
      <xdr:col>0</xdr:col>
      <xdr:colOff>2347959</xdr:colOff>
      <xdr:row>0</xdr:row>
      <xdr:rowOff>812800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3884EB-D56D-244D-9974-6D80F2AFF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400" y="266700"/>
          <a:ext cx="2068559" cy="5461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0</xdr:row>
      <xdr:rowOff>266700</xdr:rowOff>
    </xdr:from>
    <xdr:to>
      <xdr:col>0</xdr:col>
      <xdr:colOff>2347959</xdr:colOff>
      <xdr:row>0</xdr:row>
      <xdr:rowOff>812800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002927E-998B-6040-89E2-73076AC9DA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400" y="266700"/>
          <a:ext cx="2068559" cy="5461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279400</xdr:colOff>
      <xdr:row>0</xdr:row>
      <xdr:rowOff>266700</xdr:rowOff>
    </xdr:from>
    <xdr:to>
      <xdr:col>0</xdr:col>
      <xdr:colOff>2347959</xdr:colOff>
      <xdr:row>0</xdr:row>
      <xdr:rowOff>812800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AB4DC1B-F73F-B64C-B9CF-7CF59A318E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400" y="266700"/>
          <a:ext cx="2068559" cy="5461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:/Users/matt/Dropbox%20(Practical%20CFO%20Ltd)/Practical%20CFO%20Ltd%20Team%20Folder/Admin/4%20Marketing/3%20Content/2.9%20Resources/Short%20Term%20Cashflow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Graphs"/>
      <sheetName val="Weekly Summary"/>
      <sheetName val="Daily Summary"/>
      <sheetName val="Debtor receipts"/>
      <sheetName val="Creditor Payments"/>
      <sheetName val="Data"/>
      <sheetName val="Day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1">
          <cell r="E1" t="str">
            <v>Debtors</v>
          </cell>
        </row>
        <row r="2">
          <cell r="E2" t="str">
            <v>Funding - In</v>
          </cell>
        </row>
        <row r="3">
          <cell r="E3" t="str">
            <v>Other - In</v>
          </cell>
        </row>
        <row r="4">
          <cell r="E4" t="str">
            <v>Materials</v>
          </cell>
        </row>
        <row r="5">
          <cell r="E5" t="str">
            <v>Subcontractors</v>
          </cell>
        </row>
        <row r="6">
          <cell r="E6" t="str">
            <v>Lead Generation</v>
          </cell>
        </row>
        <row r="7">
          <cell r="E7" t="str">
            <v>Overheads</v>
          </cell>
        </row>
        <row r="8">
          <cell r="E8" t="str">
            <v>Payroll</v>
          </cell>
        </row>
        <row r="9">
          <cell r="E9" t="str">
            <v>PAYE/NI</v>
          </cell>
        </row>
        <row r="10">
          <cell r="E10" t="str">
            <v>Corporation Tax</v>
          </cell>
        </row>
        <row r="11">
          <cell r="E11" t="str">
            <v>VAT</v>
          </cell>
        </row>
        <row r="12">
          <cell r="E12" t="str">
            <v>Funding - Out</v>
          </cell>
        </row>
        <row r="13">
          <cell r="E13" t="str">
            <v>Other - Out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1E05D-3EA7-4A1E-BB87-30134BFED3EC}">
  <sheetPr>
    <tabColor theme="1"/>
  </sheetPr>
  <dimension ref="A1:BA388"/>
  <sheetViews>
    <sheetView tabSelected="1" workbookViewId="0">
      <selection activeCell="E20" sqref="E20"/>
    </sheetView>
  </sheetViews>
  <sheetFormatPr baseColWidth="10" defaultColWidth="9" defaultRowHeight="15" x14ac:dyDescent="0.2"/>
  <cols>
    <col min="1" max="1" width="19.83203125" style="18" customWidth="1"/>
    <col min="2" max="2" width="85.33203125" style="13" customWidth="1"/>
    <col min="3" max="16384" width="9" style="12"/>
  </cols>
  <sheetData>
    <row r="1" spans="1:53" s="17" customFormat="1" ht="86" customHeight="1" x14ac:dyDescent="0.2">
      <c r="A1" s="15"/>
      <c r="B1" s="16"/>
    </row>
    <row r="2" spans="1:53" s="87" customFormat="1" ht="28" customHeight="1" x14ac:dyDescent="0.15">
      <c r="A2" s="85" t="s">
        <v>55</v>
      </c>
      <c r="B2" s="86" t="s">
        <v>74</v>
      </c>
    </row>
    <row r="3" spans="1:53" s="88" customFormat="1" ht="24" customHeight="1" x14ac:dyDescent="0.15">
      <c r="A3" s="85"/>
      <c r="B3" s="89"/>
    </row>
    <row r="4" spans="1:53" s="91" customFormat="1" ht="105" x14ac:dyDescent="0.2">
      <c r="A4" s="83" t="s">
        <v>56</v>
      </c>
      <c r="B4" s="92" t="s">
        <v>65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</row>
    <row r="5" spans="1:53" s="91" customFormat="1" ht="20" x14ac:dyDescent="0.2">
      <c r="A5" s="83"/>
      <c r="B5" s="92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  <c r="AH5" s="90"/>
      <c r="AI5" s="90"/>
      <c r="AJ5" s="90"/>
      <c r="AK5" s="90"/>
      <c r="AL5" s="90"/>
      <c r="AM5" s="90"/>
      <c r="AN5" s="90"/>
      <c r="AO5" s="90"/>
      <c r="AP5" s="90"/>
      <c r="AQ5" s="90"/>
      <c r="AR5" s="90"/>
      <c r="AS5" s="90"/>
      <c r="AT5" s="90"/>
      <c r="AU5" s="90"/>
      <c r="AV5" s="90"/>
      <c r="AW5" s="90"/>
      <c r="AX5" s="90"/>
      <c r="AY5" s="90"/>
      <c r="AZ5" s="90"/>
      <c r="BA5" s="90"/>
    </row>
    <row r="6" spans="1:53" s="91" customFormat="1" ht="63" x14ac:dyDescent="0.2">
      <c r="A6" s="83" t="s">
        <v>57</v>
      </c>
      <c r="B6" s="92" t="s">
        <v>58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</row>
    <row r="7" spans="1:53" s="91" customFormat="1" ht="20" x14ac:dyDescent="0.2">
      <c r="A7" s="83"/>
      <c r="B7" s="92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0"/>
      <c r="AW7" s="90"/>
      <c r="AX7" s="90"/>
      <c r="AY7" s="90"/>
      <c r="AZ7" s="90"/>
      <c r="BA7" s="90"/>
    </row>
    <row r="8" spans="1:53" s="91" customFormat="1" ht="147" x14ac:dyDescent="0.2">
      <c r="A8" s="83" t="s">
        <v>59</v>
      </c>
      <c r="B8" s="92" t="s">
        <v>66</v>
      </c>
      <c r="C8" s="90"/>
      <c r="D8" s="90"/>
      <c r="E8" s="90"/>
      <c r="F8" s="90"/>
      <c r="G8" s="90"/>
      <c r="H8" s="90"/>
      <c r="I8" s="90"/>
      <c r="J8" s="90"/>
      <c r="K8" s="90"/>
      <c r="L8" s="90"/>
      <c r="M8" s="90"/>
      <c r="N8" s="90"/>
      <c r="O8" s="90"/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90"/>
      <c r="AG8" s="90"/>
      <c r="AH8" s="90"/>
      <c r="AI8" s="90"/>
      <c r="AJ8" s="90"/>
      <c r="AK8" s="90"/>
      <c r="AL8" s="90"/>
      <c r="AM8" s="90"/>
      <c r="AN8" s="90"/>
      <c r="AO8" s="90"/>
      <c r="AP8" s="90"/>
      <c r="AQ8" s="90"/>
      <c r="AR8" s="90"/>
      <c r="AS8" s="90"/>
      <c r="AT8" s="90"/>
      <c r="AU8" s="90"/>
      <c r="AV8" s="90"/>
      <c r="AW8" s="90"/>
      <c r="AX8" s="90"/>
      <c r="AY8" s="90"/>
      <c r="AZ8" s="90"/>
      <c r="BA8" s="90"/>
    </row>
    <row r="9" spans="1:53" s="91" customFormat="1" ht="20" x14ac:dyDescent="0.2">
      <c r="A9" s="83"/>
      <c r="B9" s="92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  <c r="AB9" s="90"/>
      <c r="AC9" s="90"/>
      <c r="AD9" s="90"/>
      <c r="AE9" s="90"/>
      <c r="AF9" s="90"/>
      <c r="AG9" s="90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</row>
    <row r="10" spans="1:53" s="91" customFormat="1" ht="21" x14ac:dyDescent="0.2">
      <c r="A10" s="83" t="s">
        <v>60</v>
      </c>
      <c r="B10" s="93" t="s">
        <v>61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</row>
    <row r="11" spans="1:53" s="91" customFormat="1" ht="21" x14ac:dyDescent="0.2">
      <c r="A11" s="83"/>
      <c r="B11" s="92" t="s">
        <v>62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0"/>
      <c r="AJ11" s="90"/>
      <c r="AK11" s="90"/>
      <c r="AL11" s="90"/>
      <c r="AM11" s="90"/>
      <c r="AN11" s="90"/>
      <c r="AO11" s="90"/>
      <c r="AP11" s="90"/>
      <c r="AQ11" s="90"/>
      <c r="AR11" s="90"/>
      <c r="AS11" s="90"/>
      <c r="AT11" s="90"/>
      <c r="AU11" s="90"/>
      <c r="AV11" s="90"/>
      <c r="AW11" s="90"/>
      <c r="AX11" s="90"/>
      <c r="AY11" s="90"/>
      <c r="AZ11" s="90"/>
      <c r="BA11" s="90"/>
    </row>
    <row r="12" spans="1:53" s="91" customFormat="1" ht="21" x14ac:dyDescent="0.2">
      <c r="A12" s="83"/>
      <c r="B12" s="92" t="s">
        <v>63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90"/>
      <c r="AB12" s="90"/>
      <c r="AC12" s="90"/>
      <c r="AD12" s="90"/>
      <c r="AE12" s="90"/>
      <c r="AF12" s="90"/>
      <c r="AG12" s="90"/>
      <c r="AH12" s="90"/>
      <c r="AI12" s="90"/>
      <c r="AJ12" s="90"/>
      <c r="AK12" s="90"/>
      <c r="AL12" s="90"/>
      <c r="AM12" s="90"/>
      <c r="AN12" s="90"/>
      <c r="AO12" s="90"/>
      <c r="AP12" s="90"/>
      <c r="AQ12" s="90"/>
      <c r="AR12" s="90"/>
      <c r="AS12" s="90"/>
      <c r="AT12" s="90"/>
      <c r="AU12" s="90"/>
      <c r="AV12" s="90"/>
      <c r="AW12" s="90"/>
      <c r="AX12" s="90"/>
      <c r="AY12" s="90"/>
      <c r="AZ12" s="90"/>
      <c r="BA12" s="90"/>
    </row>
    <row r="13" spans="1:53" s="91" customFormat="1" ht="21" x14ac:dyDescent="0.2">
      <c r="A13" s="83"/>
      <c r="B13" s="92" t="s">
        <v>67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  <c r="AX13" s="90"/>
      <c r="AY13" s="90"/>
      <c r="AZ13" s="90"/>
      <c r="BA13" s="90"/>
    </row>
    <row r="14" spans="1:53" s="91" customFormat="1" ht="20" x14ac:dyDescent="0.2">
      <c r="A14" s="83"/>
      <c r="B14" s="92"/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90"/>
      <c r="U14" s="90"/>
      <c r="V14" s="90"/>
      <c r="W14" s="90"/>
      <c r="X14" s="90"/>
      <c r="Y14" s="90"/>
      <c r="Z14" s="90"/>
      <c r="AA14" s="90"/>
      <c r="AB14" s="90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</row>
    <row r="15" spans="1:53" s="91" customFormat="1" ht="21" x14ac:dyDescent="0.2">
      <c r="A15" s="83"/>
      <c r="B15" s="92" t="s">
        <v>68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90"/>
      <c r="AQ15" s="90"/>
      <c r="AR15" s="90"/>
      <c r="AS15" s="90"/>
      <c r="AT15" s="90"/>
      <c r="AU15" s="90"/>
      <c r="AV15" s="90"/>
      <c r="AW15" s="90"/>
      <c r="AX15" s="90"/>
      <c r="AY15" s="90"/>
      <c r="AZ15" s="90"/>
      <c r="BA15" s="90"/>
    </row>
    <row r="16" spans="1:53" s="91" customFormat="1" ht="20" x14ac:dyDescent="0.2">
      <c r="A16" s="83"/>
      <c r="B16" s="92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</row>
    <row r="17" spans="1:53" s="91" customFormat="1" ht="21" x14ac:dyDescent="0.2">
      <c r="A17" s="83"/>
      <c r="B17" s="93" t="s">
        <v>64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</row>
    <row r="18" spans="1:53" s="91" customFormat="1" ht="84" x14ac:dyDescent="0.2">
      <c r="A18" s="83"/>
      <c r="B18" s="92" t="s">
        <v>70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</row>
    <row r="19" spans="1:53" s="91" customFormat="1" ht="20" x14ac:dyDescent="0.2">
      <c r="A19" s="83"/>
      <c r="B19" s="92"/>
      <c r="C19" s="90"/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  <c r="AO19" s="90"/>
      <c r="AP19" s="90"/>
      <c r="AQ19" s="90"/>
      <c r="AR19" s="90"/>
      <c r="AS19" s="90"/>
      <c r="AT19" s="90"/>
      <c r="AU19" s="90"/>
      <c r="AV19" s="90"/>
      <c r="AW19" s="90"/>
      <c r="AX19" s="90"/>
      <c r="AY19" s="90"/>
      <c r="AZ19" s="90"/>
      <c r="BA19" s="90"/>
    </row>
    <row r="20" spans="1:53" s="91" customFormat="1" ht="21" x14ac:dyDescent="0.2">
      <c r="A20" s="83"/>
      <c r="B20" s="92" t="s">
        <v>69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  <c r="AO20" s="90"/>
      <c r="AP20" s="90"/>
      <c r="AQ20" s="90"/>
      <c r="AR20" s="90"/>
      <c r="AS20" s="90"/>
      <c r="AT20" s="90"/>
      <c r="AU20" s="90"/>
      <c r="AV20" s="90"/>
      <c r="AW20" s="90"/>
      <c r="AX20" s="90"/>
      <c r="AY20" s="90"/>
      <c r="AZ20" s="90"/>
      <c r="BA20" s="90"/>
    </row>
    <row r="21" spans="1:53" s="91" customFormat="1" ht="20" x14ac:dyDescent="0.2">
      <c r="A21" s="83"/>
      <c r="B21" s="92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</row>
    <row r="22" spans="1:53" s="91" customFormat="1" ht="42" x14ac:dyDescent="0.2">
      <c r="A22" s="83"/>
      <c r="B22" s="92" t="s">
        <v>71</v>
      </c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  <c r="AO22" s="90"/>
      <c r="AP22" s="90"/>
      <c r="AQ22" s="90"/>
      <c r="AR22" s="90"/>
      <c r="AS22" s="90"/>
      <c r="AT22" s="90"/>
      <c r="AU22" s="90"/>
      <c r="AV22" s="90"/>
      <c r="AW22" s="90"/>
      <c r="AX22" s="90"/>
      <c r="AY22" s="90"/>
      <c r="AZ22" s="90"/>
      <c r="BA22" s="90"/>
    </row>
    <row r="23" spans="1:53" x14ac:dyDescent="0.2">
      <c r="B23" s="84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</row>
    <row r="24" spans="1:53" x14ac:dyDescent="0.2">
      <c r="A24" s="19"/>
      <c r="B24" s="8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</row>
    <row r="25" spans="1:53" s="13" customFormat="1" x14ac:dyDescent="0.2">
      <c r="A25" s="19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/>
      <c r="AM25" s="84"/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</row>
    <row r="26" spans="1:53" x14ac:dyDescent="0.2">
      <c r="B26" s="8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</row>
    <row r="27" spans="1:53" x14ac:dyDescent="0.2">
      <c r="B27" s="84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</row>
    <row r="28" spans="1:53" x14ac:dyDescent="0.2">
      <c r="B28" s="8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</row>
    <row r="29" spans="1:53" x14ac:dyDescent="0.2">
      <c r="B29" s="84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</row>
    <row r="30" spans="1:53" x14ac:dyDescent="0.2">
      <c r="B30" s="8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</row>
    <row r="31" spans="1:53" x14ac:dyDescent="0.2">
      <c r="B31" s="8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</row>
    <row r="32" spans="1:53" x14ac:dyDescent="0.2">
      <c r="B32" s="84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</row>
    <row r="33" spans="2:53" x14ac:dyDescent="0.2">
      <c r="B33" s="8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</row>
    <row r="34" spans="2:53" x14ac:dyDescent="0.2">
      <c r="B34" s="8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</row>
    <row r="35" spans="2:53" x14ac:dyDescent="0.2">
      <c r="B35" s="84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</row>
    <row r="36" spans="2:53" x14ac:dyDescent="0.2">
      <c r="B36" s="8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</row>
    <row r="37" spans="2:53" x14ac:dyDescent="0.2">
      <c r="B37" s="84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</row>
    <row r="38" spans="2:53" x14ac:dyDescent="0.2">
      <c r="B38" s="84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</row>
    <row r="39" spans="2:53" x14ac:dyDescent="0.2">
      <c r="B39" s="84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</row>
    <row r="40" spans="2:53" x14ac:dyDescent="0.2">
      <c r="B40" s="84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</row>
    <row r="41" spans="2:53" x14ac:dyDescent="0.2">
      <c r="B41" s="84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</row>
    <row r="42" spans="2:53" x14ac:dyDescent="0.2">
      <c r="B42" s="8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</row>
    <row r="43" spans="2:53" x14ac:dyDescent="0.2">
      <c r="B43" s="8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</row>
    <row r="44" spans="2:53" x14ac:dyDescent="0.2">
      <c r="B44" s="84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</row>
    <row r="45" spans="2:53" x14ac:dyDescent="0.2">
      <c r="B45" s="8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</row>
    <row r="46" spans="2:53" x14ac:dyDescent="0.2">
      <c r="B46" s="84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</row>
    <row r="47" spans="2:53" x14ac:dyDescent="0.2">
      <c r="B47" s="84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</row>
    <row r="48" spans="2:53" x14ac:dyDescent="0.2">
      <c r="B48" s="8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</row>
    <row r="49" spans="2:53" x14ac:dyDescent="0.2">
      <c r="B49" s="84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</row>
    <row r="50" spans="2:53" x14ac:dyDescent="0.2">
      <c r="B50" s="84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</row>
    <row r="51" spans="2:53" x14ac:dyDescent="0.2">
      <c r="B51" s="8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  <c r="BA51" s="25"/>
    </row>
    <row r="52" spans="2:53" x14ac:dyDescent="0.2">
      <c r="B52" s="84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  <c r="BA52" s="25"/>
    </row>
    <row r="53" spans="2:53" x14ac:dyDescent="0.2">
      <c r="B53" s="84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  <c r="BA53" s="25"/>
    </row>
    <row r="54" spans="2:53" x14ac:dyDescent="0.2">
      <c r="B54" s="8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  <c r="BA54" s="25"/>
    </row>
    <row r="55" spans="2:53" x14ac:dyDescent="0.2">
      <c r="B55" s="84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  <c r="BA55" s="25"/>
    </row>
    <row r="56" spans="2:53" x14ac:dyDescent="0.2">
      <c r="B56" s="84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  <c r="BA56" s="25"/>
    </row>
    <row r="57" spans="2:53" x14ac:dyDescent="0.2">
      <c r="B57" s="84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  <c r="BA57" s="25"/>
    </row>
    <row r="58" spans="2:53" x14ac:dyDescent="0.2">
      <c r="B58" s="84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  <c r="BA58" s="25"/>
    </row>
    <row r="59" spans="2:53" x14ac:dyDescent="0.2">
      <c r="B59" s="84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  <c r="BA59" s="25"/>
    </row>
    <row r="60" spans="2:53" x14ac:dyDescent="0.2">
      <c r="B60" s="84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  <c r="BA60" s="25"/>
    </row>
    <row r="61" spans="2:53" x14ac:dyDescent="0.2">
      <c r="B61" s="84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  <c r="BA61" s="25"/>
    </row>
    <row r="62" spans="2:53" x14ac:dyDescent="0.2">
      <c r="B62" s="8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</row>
    <row r="63" spans="2:53" x14ac:dyDescent="0.2">
      <c r="B63" s="84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</row>
    <row r="64" spans="2:53" x14ac:dyDescent="0.2">
      <c r="B64" s="8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</row>
    <row r="65" spans="2:53" x14ac:dyDescent="0.2">
      <c r="B65" s="84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</row>
    <row r="66" spans="2:53" x14ac:dyDescent="0.2">
      <c r="B66" s="84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</row>
    <row r="67" spans="2:53" x14ac:dyDescent="0.2">
      <c r="B67" s="84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  <c r="BA67" s="25"/>
    </row>
    <row r="68" spans="2:53" x14ac:dyDescent="0.2">
      <c r="B68" s="84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  <c r="BA68" s="25"/>
    </row>
    <row r="69" spans="2:53" x14ac:dyDescent="0.2">
      <c r="B69" s="84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  <c r="BA69" s="25"/>
    </row>
    <row r="70" spans="2:53" x14ac:dyDescent="0.2">
      <c r="B70" s="84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  <c r="BA70" s="25"/>
    </row>
    <row r="71" spans="2:53" x14ac:dyDescent="0.2">
      <c r="B71" s="84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</row>
    <row r="72" spans="2:53" x14ac:dyDescent="0.2">
      <c r="B72" s="84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  <c r="BA72" s="25"/>
    </row>
    <row r="73" spans="2:53" x14ac:dyDescent="0.2">
      <c r="B73" s="84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  <c r="BA73" s="25"/>
    </row>
    <row r="74" spans="2:53" x14ac:dyDescent="0.2">
      <c r="B74" s="84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  <c r="BA74" s="25"/>
    </row>
    <row r="75" spans="2:53" x14ac:dyDescent="0.2">
      <c r="B75" s="84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</row>
    <row r="76" spans="2:53" x14ac:dyDescent="0.2">
      <c r="B76" s="84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</row>
    <row r="77" spans="2:53" x14ac:dyDescent="0.2">
      <c r="B77" s="84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  <c r="BA77" s="25"/>
    </row>
    <row r="78" spans="2:53" x14ac:dyDescent="0.2">
      <c r="B78" s="84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  <c r="BA78" s="25"/>
    </row>
    <row r="79" spans="2:53" x14ac:dyDescent="0.2">
      <c r="B79" s="84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</row>
    <row r="80" spans="2:53" x14ac:dyDescent="0.2">
      <c r="B80" s="84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</row>
    <row r="81" spans="2:53" x14ac:dyDescent="0.2">
      <c r="B81" s="84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</row>
    <row r="82" spans="2:53" x14ac:dyDescent="0.2">
      <c r="B82" s="84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</row>
    <row r="83" spans="2:53" x14ac:dyDescent="0.2">
      <c r="B83" s="84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</row>
    <row r="84" spans="2:53" x14ac:dyDescent="0.2">
      <c r="B84" s="84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</row>
    <row r="85" spans="2:53" x14ac:dyDescent="0.2">
      <c r="B85" s="8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</row>
    <row r="86" spans="2:53" x14ac:dyDescent="0.2">
      <c r="B86" s="84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  <c r="BA86" s="25"/>
    </row>
    <row r="87" spans="2:53" x14ac:dyDescent="0.2">
      <c r="B87" s="84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  <c r="BA87" s="25"/>
    </row>
    <row r="88" spans="2:53" x14ac:dyDescent="0.2">
      <c r="B88" s="84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</row>
    <row r="89" spans="2:53" x14ac:dyDescent="0.2">
      <c r="B89" s="84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  <c r="BA89" s="25"/>
    </row>
    <row r="90" spans="2:53" x14ac:dyDescent="0.2">
      <c r="B90" s="84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</row>
    <row r="91" spans="2:53" x14ac:dyDescent="0.2">
      <c r="B91" s="84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  <c r="BA91" s="25"/>
    </row>
    <row r="92" spans="2:53" x14ac:dyDescent="0.2">
      <c r="B92" s="84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</row>
    <row r="93" spans="2:53" x14ac:dyDescent="0.2">
      <c r="B93" s="84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</row>
    <row r="94" spans="2:53" x14ac:dyDescent="0.2">
      <c r="B94" s="84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  <c r="BA94" s="25"/>
    </row>
    <row r="95" spans="2:53" x14ac:dyDescent="0.2">
      <c r="B95" s="84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  <c r="BA95" s="25"/>
    </row>
    <row r="96" spans="2:53" x14ac:dyDescent="0.2">
      <c r="B96" s="84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  <c r="BA96" s="25"/>
    </row>
    <row r="97" spans="2:53" x14ac:dyDescent="0.2">
      <c r="B97" s="84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  <c r="BA97" s="25"/>
    </row>
    <row r="98" spans="2:53" x14ac:dyDescent="0.2">
      <c r="B98" s="84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  <c r="BA98" s="25"/>
    </row>
    <row r="99" spans="2:53" x14ac:dyDescent="0.2">
      <c r="B99" s="84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  <c r="BA99" s="25"/>
    </row>
    <row r="100" spans="2:53" x14ac:dyDescent="0.2">
      <c r="B100" s="84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  <c r="BA100" s="25"/>
    </row>
    <row r="101" spans="2:53" x14ac:dyDescent="0.2">
      <c r="B101" s="84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  <c r="BA101" s="25"/>
    </row>
    <row r="102" spans="2:53" x14ac:dyDescent="0.2">
      <c r="B102" s="84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  <c r="BA102" s="25"/>
    </row>
    <row r="103" spans="2:53" x14ac:dyDescent="0.2">
      <c r="B103" s="84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  <c r="BA103" s="25"/>
    </row>
    <row r="104" spans="2:53" x14ac:dyDescent="0.2">
      <c r="B104" s="84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  <c r="BA104" s="25"/>
    </row>
    <row r="105" spans="2:53" x14ac:dyDescent="0.2">
      <c r="B105" s="84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  <c r="BA105" s="25"/>
    </row>
    <row r="106" spans="2:53" x14ac:dyDescent="0.2">
      <c r="B106" s="84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  <c r="BA106" s="25"/>
    </row>
    <row r="107" spans="2:53" x14ac:dyDescent="0.2">
      <c r="B107" s="84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  <c r="BA107" s="25"/>
    </row>
    <row r="108" spans="2:53" x14ac:dyDescent="0.2">
      <c r="B108" s="84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  <c r="BA108" s="25"/>
    </row>
    <row r="109" spans="2:53" x14ac:dyDescent="0.2">
      <c r="B109" s="84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  <c r="BA109" s="25"/>
    </row>
    <row r="110" spans="2:53" x14ac:dyDescent="0.2">
      <c r="B110" s="84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  <c r="BA110" s="25"/>
    </row>
    <row r="111" spans="2:53" x14ac:dyDescent="0.2">
      <c r="B111" s="84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  <c r="BA111" s="25"/>
    </row>
    <row r="112" spans="2:53" x14ac:dyDescent="0.2">
      <c r="B112" s="84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  <c r="BA112" s="25"/>
    </row>
    <row r="113" spans="2:53" x14ac:dyDescent="0.2">
      <c r="B113" s="84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  <c r="BA113" s="25"/>
    </row>
    <row r="114" spans="2:53" x14ac:dyDescent="0.2">
      <c r="B114" s="84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  <c r="BA114" s="25"/>
    </row>
    <row r="115" spans="2:53" x14ac:dyDescent="0.2">
      <c r="B115" s="84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A115" s="25"/>
    </row>
    <row r="116" spans="2:53" x14ac:dyDescent="0.2">
      <c r="B116" s="84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  <c r="BA116" s="25"/>
    </row>
    <row r="117" spans="2:53" x14ac:dyDescent="0.2">
      <c r="B117" s="84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  <c r="BA117" s="25"/>
    </row>
    <row r="118" spans="2:53" x14ac:dyDescent="0.2">
      <c r="B118" s="84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  <c r="BA118" s="25"/>
    </row>
    <row r="119" spans="2:53" x14ac:dyDescent="0.2">
      <c r="B119" s="84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  <c r="BA119" s="25"/>
    </row>
    <row r="120" spans="2:53" x14ac:dyDescent="0.2">
      <c r="B120" s="84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  <c r="BA120" s="25"/>
    </row>
    <row r="121" spans="2:53" x14ac:dyDescent="0.2">
      <c r="B121" s="84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  <c r="BA121" s="25"/>
    </row>
    <row r="122" spans="2:53" x14ac:dyDescent="0.2">
      <c r="B122" s="84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</row>
    <row r="123" spans="2:53" x14ac:dyDescent="0.2">
      <c r="B123" s="84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  <c r="BA123" s="25"/>
    </row>
    <row r="124" spans="2:53" x14ac:dyDescent="0.2">
      <c r="B124" s="84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  <c r="BA124" s="25"/>
    </row>
    <row r="125" spans="2:53" x14ac:dyDescent="0.2">
      <c r="B125" s="84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  <c r="BA125" s="25"/>
    </row>
    <row r="126" spans="2:53" x14ac:dyDescent="0.2">
      <c r="B126" s="84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  <c r="BA126" s="25"/>
    </row>
    <row r="127" spans="2:53" x14ac:dyDescent="0.2">
      <c r="B127" s="84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  <c r="BA127" s="25"/>
    </row>
    <row r="128" spans="2:53" x14ac:dyDescent="0.2">
      <c r="B128" s="84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  <c r="BA128" s="25"/>
    </row>
    <row r="129" spans="2:53" x14ac:dyDescent="0.2">
      <c r="B129" s="84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  <c r="BA129" s="25"/>
    </row>
    <row r="130" spans="2:53" x14ac:dyDescent="0.2">
      <c r="B130" s="84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  <c r="BA130" s="25"/>
    </row>
    <row r="131" spans="2:53" x14ac:dyDescent="0.2">
      <c r="B131" s="84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  <c r="BA131" s="25"/>
    </row>
    <row r="132" spans="2:53" x14ac:dyDescent="0.2">
      <c r="B132" s="84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  <c r="BA132" s="25"/>
    </row>
    <row r="133" spans="2:53" x14ac:dyDescent="0.2">
      <c r="B133" s="84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  <c r="BA133" s="25"/>
    </row>
    <row r="134" spans="2:53" x14ac:dyDescent="0.2">
      <c r="B134" s="84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  <c r="BA134" s="25"/>
    </row>
    <row r="135" spans="2:53" x14ac:dyDescent="0.2">
      <c r="B135" s="84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  <c r="BA135" s="25"/>
    </row>
    <row r="136" spans="2:53" x14ac:dyDescent="0.2">
      <c r="B136" s="84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  <c r="BA136" s="25"/>
    </row>
    <row r="137" spans="2:53" x14ac:dyDescent="0.2">
      <c r="B137" s="84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  <c r="BA137" s="25"/>
    </row>
    <row r="138" spans="2:53" x14ac:dyDescent="0.2">
      <c r="B138" s="84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  <c r="BA138" s="25"/>
    </row>
    <row r="139" spans="2:53" x14ac:dyDescent="0.2">
      <c r="B139" s="84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  <c r="BA139" s="25"/>
    </row>
    <row r="140" spans="2:53" x14ac:dyDescent="0.2">
      <c r="B140" s="84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  <c r="BA140" s="25"/>
    </row>
    <row r="141" spans="2:53" x14ac:dyDescent="0.2">
      <c r="B141" s="84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  <c r="BA141" s="25"/>
    </row>
    <row r="142" spans="2:53" x14ac:dyDescent="0.2">
      <c r="B142" s="84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  <c r="BA142" s="25"/>
    </row>
    <row r="143" spans="2:53" x14ac:dyDescent="0.2">
      <c r="B143" s="84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25"/>
      <c r="U143" s="25"/>
      <c r="V143" s="25"/>
      <c r="W143" s="25"/>
      <c r="X143" s="25"/>
      <c r="Y143" s="25"/>
      <c r="Z143" s="25"/>
      <c r="AA143" s="25"/>
      <c r="AB143" s="25"/>
      <c r="AC143" s="25"/>
      <c r="AD143" s="25"/>
      <c r="AE143" s="25"/>
      <c r="AF143" s="25"/>
      <c r="AG143" s="25"/>
      <c r="AH143" s="25"/>
      <c r="AI143" s="25"/>
      <c r="AJ143" s="25"/>
      <c r="AK143" s="25"/>
      <c r="AL143" s="25"/>
      <c r="AM143" s="25"/>
      <c r="AN143" s="25"/>
      <c r="AO143" s="25"/>
      <c r="AP143" s="25"/>
      <c r="AQ143" s="25"/>
      <c r="AR143" s="25"/>
      <c r="AS143" s="25"/>
      <c r="AT143" s="25"/>
      <c r="AU143" s="25"/>
      <c r="AV143" s="25"/>
      <c r="AW143" s="25"/>
      <c r="AX143" s="25"/>
      <c r="AY143" s="25"/>
      <c r="AZ143" s="25"/>
      <c r="BA143" s="25"/>
    </row>
    <row r="144" spans="2:53" x14ac:dyDescent="0.2">
      <c r="B144" s="84"/>
      <c r="C144" s="25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  <c r="T144" s="25"/>
      <c r="U144" s="25"/>
      <c r="V144" s="25"/>
      <c r="W144" s="25"/>
      <c r="X144" s="25"/>
      <c r="Y144" s="25"/>
      <c r="Z144" s="25"/>
      <c r="AA144" s="25"/>
      <c r="AB144" s="25"/>
      <c r="AC144" s="25"/>
      <c r="AD144" s="25"/>
      <c r="AE144" s="25"/>
      <c r="AF144" s="25"/>
      <c r="AG144" s="25"/>
      <c r="AH144" s="25"/>
      <c r="AI144" s="25"/>
      <c r="AJ144" s="25"/>
      <c r="AK144" s="25"/>
      <c r="AL144" s="25"/>
      <c r="AM144" s="25"/>
      <c r="AN144" s="25"/>
      <c r="AO144" s="25"/>
      <c r="AP144" s="25"/>
      <c r="AQ144" s="25"/>
      <c r="AR144" s="25"/>
      <c r="AS144" s="25"/>
      <c r="AT144" s="25"/>
      <c r="AU144" s="25"/>
      <c r="AV144" s="25"/>
      <c r="AW144" s="25"/>
      <c r="AX144" s="25"/>
      <c r="AY144" s="25"/>
      <c r="AZ144" s="25"/>
      <c r="BA144" s="25"/>
    </row>
    <row r="145" spans="2:53" x14ac:dyDescent="0.2">
      <c r="B145" s="84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25"/>
      <c r="U145" s="25"/>
      <c r="V145" s="25"/>
      <c r="W145" s="25"/>
      <c r="X145" s="25"/>
      <c r="Y145" s="25"/>
      <c r="Z145" s="25"/>
      <c r="AA145" s="25"/>
      <c r="AB145" s="25"/>
      <c r="AC145" s="25"/>
      <c r="AD145" s="25"/>
      <c r="AE145" s="25"/>
      <c r="AF145" s="25"/>
      <c r="AG145" s="25"/>
      <c r="AH145" s="25"/>
      <c r="AI145" s="25"/>
      <c r="AJ145" s="25"/>
      <c r="AK145" s="25"/>
      <c r="AL145" s="25"/>
      <c r="AM145" s="25"/>
      <c r="AN145" s="25"/>
      <c r="AO145" s="25"/>
      <c r="AP145" s="25"/>
      <c r="AQ145" s="25"/>
      <c r="AR145" s="25"/>
      <c r="AS145" s="25"/>
      <c r="AT145" s="25"/>
      <c r="AU145" s="25"/>
      <c r="AV145" s="25"/>
      <c r="AW145" s="25"/>
      <c r="AX145" s="25"/>
      <c r="AY145" s="25"/>
      <c r="AZ145" s="25"/>
      <c r="BA145" s="25"/>
    </row>
    <row r="146" spans="2:53" x14ac:dyDescent="0.2">
      <c r="B146" s="84"/>
      <c r="C146" s="25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  <c r="T146" s="25"/>
      <c r="U146" s="25"/>
      <c r="V146" s="25"/>
      <c r="W146" s="25"/>
      <c r="X146" s="25"/>
      <c r="Y146" s="25"/>
      <c r="Z146" s="25"/>
      <c r="AA146" s="25"/>
      <c r="AB146" s="25"/>
      <c r="AC146" s="25"/>
      <c r="AD146" s="25"/>
      <c r="AE146" s="25"/>
      <c r="AF146" s="25"/>
      <c r="AG146" s="25"/>
      <c r="AH146" s="25"/>
      <c r="AI146" s="25"/>
      <c r="AJ146" s="25"/>
      <c r="AK146" s="25"/>
      <c r="AL146" s="25"/>
      <c r="AM146" s="25"/>
      <c r="AN146" s="25"/>
      <c r="AO146" s="25"/>
      <c r="AP146" s="25"/>
      <c r="AQ146" s="25"/>
      <c r="AR146" s="25"/>
      <c r="AS146" s="25"/>
      <c r="AT146" s="25"/>
      <c r="AU146" s="25"/>
      <c r="AV146" s="25"/>
      <c r="AW146" s="25"/>
      <c r="AX146" s="25"/>
      <c r="AY146" s="25"/>
      <c r="AZ146" s="25"/>
      <c r="BA146" s="25"/>
    </row>
    <row r="147" spans="2:53" x14ac:dyDescent="0.2">
      <c r="B147" s="84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25"/>
      <c r="U147" s="25"/>
      <c r="V147" s="25"/>
      <c r="W147" s="25"/>
      <c r="X147" s="25"/>
      <c r="Y147" s="25"/>
      <c r="Z147" s="25"/>
      <c r="AA147" s="25"/>
      <c r="AB147" s="25"/>
      <c r="AC147" s="25"/>
      <c r="AD147" s="25"/>
      <c r="AE147" s="25"/>
      <c r="AF147" s="25"/>
      <c r="AG147" s="25"/>
      <c r="AH147" s="25"/>
      <c r="AI147" s="25"/>
      <c r="AJ147" s="25"/>
      <c r="AK147" s="25"/>
      <c r="AL147" s="25"/>
      <c r="AM147" s="25"/>
      <c r="AN147" s="25"/>
      <c r="AO147" s="25"/>
      <c r="AP147" s="25"/>
      <c r="AQ147" s="25"/>
      <c r="AR147" s="25"/>
      <c r="AS147" s="25"/>
      <c r="AT147" s="25"/>
      <c r="AU147" s="25"/>
      <c r="AV147" s="25"/>
      <c r="AW147" s="25"/>
      <c r="AX147" s="25"/>
      <c r="AY147" s="25"/>
      <c r="AZ147" s="25"/>
      <c r="BA147" s="25"/>
    </row>
    <row r="148" spans="2:53" x14ac:dyDescent="0.2">
      <c r="B148" s="84"/>
      <c r="C148" s="25"/>
      <c r="D148" s="25"/>
      <c r="E148" s="25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  <c r="T148" s="25"/>
      <c r="U148" s="25"/>
      <c r="V148" s="25"/>
      <c r="W148" s="25"/>
      <c r="X148" s="25"/>
      <c r="Y148" s="25"/>
      <c r="Z148" s="25"/>
      <c r="AA148" s="25"/>
      <c r="AB148" s="25"/>
      <c r="AC148" s="25"/>
      <c r="AD148" s="25"/>
      <c r="AE148" s="25"/>
      <c r="AF148" s="25"/>
      <c r="AG148" s="25"/>
      <c r="AH148" s="25"/>
      <c r="AI148" s="25"/>
      <c r="AJ148" s="25"/>
      <c r="AK148" s="25"/>
      <c r="AL148" s="25"/>
      <c r="AM148" s="25"/>
      <c r="AN148" s="25"/>
      <c r="AO148" s="25"/>
      <c r="AP148" s="25"/>
      <c r="AQ148" s="25"/>
      <c r="AR148" s="25"/>
      <c r="AS148" s="25"/>
      <c r="AT148" s="25"/>
      <c r="AU148" s="25"/>
      <c r="AV148" s="25"/>
      <c r="AW148" s="25"/>
      <c r="AX148" s="25"/>
      <c r="AY148" s="25"/>
      <c r="AZ148" s="25"/>
      <c r="BA148" s="25"/>
    </row>
    <row r="149" spans="2:53" x14ac:dyDescent="0.2">
      <c r="B149" s="84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25"/>
      <c r="U149" s="25"/>
      <c r="V149" s="25"/>
      <c r="W149" s="25"/>
      <c r="X149" s="25"/>
      <c r="Y149" s="25"/>
      <c r="Z149" s="25"/>
      <c r="AA149" s="25"/>
      <c r="AB149" s="25"/>
      <c r="AC149" s="25"/>
      <c r="AD149" s="25"/>
      <c r="AE149" s="25"/>
      <c r="AF149" s="25"/>
      <c r="AG149" s="25"/>
      <c r="AH149" s="25"/>
      <c r="AI149" s="25"/>
      <c r="AJ149" s="25"/>
      <c r="AK149" s="25"/>
      <c r="AL149" s="25"/>
      <c r="AM149" s="25"/>
      <c r="AN149" s="25"/>
      <c r="AO149" s="25"/>
      <c r="AP149" s="25"/>
      <c r="AQ149" s="25"/>
      <c r="AR149" s="25"/>
      <c r="AS149" s="25"/>
      <c r="AT149" s="25"/>
      <c r="AU149" s="25"/>
      <c r="AV149" s="25"/>
      <c r="AW149" s="25"/>
      <c r="AX149" s="25"/>
      <c r="AY149" s="25"/>
      <c r="AZ149" s="25"/>
      <c r="BA149" s="25"/>
    </row>
    <row r="150" spans="2:53" x14ac:dyDescent="0.2">
      <c r="B150" s="84"/>
      <c r="C150" s="25"/>
      <c r="D150" s="25"/>
      <c r="E150" s="25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  <c r="T150" s="25"/>
      <c r="U150" s="25"/>
      <c r="V150" s="25"/>
      <c r="W150" s="25"/>
      <c r="X150" s="25"/>
      <c r="Y150" s="25"/>
      <c r="Z150" s="25"/>
      <c r="AA150" s="25"/>
      <c r="AB150" s="25"/>
      <c r="AC150" s="25"/>
      <c r="AD150" s="25"/>
      <c r="AE150" s="25"/>
      <c r="AF150" s="25"/>
      <c r="AG150" s="25"/>
      <c r="AH150" s="25"/>
      <c r="AI150" s="25"/>
      <c r="AJ150" s="25"/>
      <c r="AK150" s="25"/>
      <c r="AL150" s="25"/>
      <c r="AM150" s="25"/>
      <c r="AN150" s="25"/>
      <c r="AO150" s="25"/>
      <c r="AP150" s="25"/>
      <c r="AQ150" s="25"/>
      <c r="AR150" s="25"/>
      <c r="AS150" s="25"/>
      <c r="AT150" s="25"/>
      <c r="AU150" s="25"/>
      <c r="AV150" s="25"/>
      <c r="AW150" s="25"/>
      <c r="AX150" s="25"/>
      <c r="AY150" s="25"/>
      <c r="AZ150" s="25"/>
      <c r="BA150" s="25"/>
    </row>
    <row r="151" spans="2:53" x14ac:dyDescent="0.2">
      <c r="B151" s="84"/>
      <c r="C151" s="25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  <c r="W151" s="25"/>
      <c r="X151" s="25"/>
      <c r="Y151" s="25"/>
      <c r="Z151" s="25"/>
      <c r="AA151" s="25"/>
      <c r="AB151" s="25"/>
      <c r="AC151" s="25"/>
      <c r="AD151" s="25"/>
      <c r="AE151" s="25"/>
      <c r="AF151" s="25"/>
      <c r="AG151" s="25"/>
      <c r="AH151" s="25"/>
      <c r="AI151" s="25"/>
      <c r="AJ151" s="25"/>
      <c r="AK151" s="25"/>
      <c r="AL151" s="25"/>
      <c r="AM151" s="25"/>
      <c r="AN151" s="25"/>
      <c r="AO151" s="25"/>
      <c r="AP151" s="25"/>
      <c r="AQ151" s="25"/>
      <c r="AR151" s="25"/>
      <c r="AS151" s="25"/>
      <c r="AT151" s="25"/>
      <c r="AU151" s="25"/>
      <c r="AV151" s="25"/>
      <c r="AW151" s="25"/>
      <c r="AX151" s="25"/>
      <c r="AY151" s="25"/>
      <c r="AZ151" s="25"/>
      <c r="BA151" s="25"/>
    </row>
    <row r="152" spans="2:53" x14ac:dyDescent="0.2">
      <c r="B152" s="84"/>
      <c r="C152" s="25"/>
      <c r="D152" s="25"/>
      <c r="E152" s="25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  <c r="T152" s="25"/>
      <c r="U152" s="25"/>
      <c r="V152" s="25"/>
      <c r="W152" s="25"/>
      <c r="X152" s="25"/>
      <c r="Y152" s="25"/>
      <c r="Z152" s="25"/>
      <c r="AA152" s="25"/>
      <c r="AB152" s="25"/>
      <c r="AC152" s="25"/>
      <c r="AD152" s="25"/>
      <c r="AE152" s="25"/>
      <c r="AF152" s="25"/>
      <c r="AG152" s="25"/>
      <c r="AH152" s="25"/>
      <c r="AI152" s="25"/>
      <c r="AJ152" s="25"/>
      <c r="AK152" s="25"/>
      <c r="AL152" s="25"/>
      <c r="AM152" s="25"/>
      <c r="AN152" s="25"/>
      <c r="AO152" s="25"/>
      <c r="AP152" s="25"/>
      <c r="AQ152" s="25"/>
      <c r="AR152" s="25"/>
      <c r="AS152" s="25"/>
      <c r="AT152" s="25"/>
      <c r="AU152" s="25"/>
      <c r="AV152" s="25"/>
      <c r="AW152" s="25"/>
      <c r="AX152" s="25"/>
      <c r="AY152" s="25"/>
      <c r="AZ152" s="25"/>
      <c r="BA152" s="25"/>
    </row>
    <row r="153" spans="2:53" x14ac:dyDescent="0.2">
      <c r="B153" s="84"/>
      <c r="C153" s="25"/>
      <c r="D153" s="25"/>
      <c r="E153" s="25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  <c r="T153" s="25"/>
      <c r="U153" s="25"/>
      <c r="V153" s="25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5"/>
      <c r="AH153" s="25"/>
      <c r="AI153" s="25"/>
      <c r="AJ153" s="25"/>
      <c r="AK153" s="25"/>
      <c r="AL153" s="25"/>
      <c r="AM153" s="25"/>
      <c r="AN153" s="25"/>
      <c r="AO153" s="25"/>
      <c r="AP153" s="25"/>
      <c r="AQ153" s="25"/>
      <c r="AR153" s="25"/>
      <c r="AS153" s="25"/>
      <c r="AT153" s="25"/>
      <c r="AU153" s="25"/>
      <c r="AV153" s="25"/>
      <c r="AW153" s="25"/>
      <c r="AX153" s="25"/>
      <c r="AY153" s="25"/>
      <c r="AZ153" s="25"/>
      <c r="BA153" s="25"/>
    </row>
    <row r="154" spans="2:53" x14ac:dyDescent="0.2">
      <c r="B154" s="84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  <c r="T154" s="25"/>
      <c r="U154" s="25"/>
      <c r="V154" s="25"/>
      <c r="W154" s="25"/>
      <c r="X154" s="25"/>
      <c r="Y154" s="25"/>
      <c r="Z154" s="25"/>
      <c r="AA154" s="25"/>
      <c r="AB154" s="25"/>
      <c r="AC154" s="25"/>
      <c r="AD154" s="25"/>
      <c r="AE154" s="25"/>
      <c r="AF154" s="25"/>
      <c r="AG154" s="25"/>
      <c r="AH154" s="25"/>
      <c r="AI154" s="25"/>
      <c r="AJ154" s="25"/>
      <c r="AK154" s="25"/>
      <c r="AL154" s="25"/>
      <c r="AM154" s="25"/>
      <c r="AN154" s="25"/>
      <c r="AO154" s="25"/>
      <c r="AP154" s="25"/>
      <c r="AQ154" s="25"/>
      <c r="AR154" s="25"/>
      <c r="AS154" s="25"/>
      <c r="AT154" s="25"/>
      <c r="AU154" s="25"/>
      <c r="AV154" s="25"/>
      <c r="AW154" s="25"/>
      <c r="AX154" s="25"/>
      <c r="AY154" s="25"/>
      <c r="AZ154" s="25"/>
      <c r="BA154" s="25"/>
    </row>
    <row r="155" spans="2:53" x14ac:dyDescent="0.2">
      <c r="B155" s="84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25"/>
      <c r="V155" s="25"/>
      <c r="W155" s="25"/>
      <c r="X155" s="25"/>
      <c r="Y155" s="25"/>
      <c r="Z155" s="25"/>
      <c r="AA155" s="25"/>
      <c r="AB155" s="25"/>
      <c r="AC155" s="25"/>
      <c r="AD155" s="25"/>
      <c r="AE155" s="25"/>
      <c r="AF155" s="25"/>
      <c r="AG155" s="25"/>
      <c r="AH155" s="25"/>
      <c r="AI155" s="25"/>
      <c r="AJ155" s="25"/>
      <c r="AK155" s="25"/>
      <c r="AL155" s="25"/>
      <c r="AM155" s="25"/>
      <c r="AN155" s="25"/>
      <c r="AO155" s="25"/>
      <c r="AP155" s="25"/>
      <c r="AQ155" s="25"/>
      <c r="AR155" s="25"/>
      <c r="AS155" s="25"/>
      <c r="AT155" s="25"/>
      <c r="AU155" s="25"/>
      <c r="AV155" s="25"/>
      <c r="AW155" s="25"/>
      <c r="AX155" s="25"/>
      <c r="AY155" s="25"/>
      <c r="AZ155" s="25"/>
      <c r="BA155" s="25"/>
    </row>
    <row r="156" spans="2:53" x14ac:dyDescent="0.2">
      <c r="B156" s="84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  <c r="T156" s="25"/>
      <c r="U156" s="25"/>
      <c r="V156" s="25"/>
      <c r="W156" s="25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</row>
    <row r="157" spans="2:53" x14ac:dyDescent="0.2">
      <c r="B157" s="84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25"/>
      <c r="V157" s="25"/>
      <c r="W157" s="25"/>
      <c r="X157" s="25"/>
      <c r="Y157" s="25"/>
      <c r="Z157" s="25"/>
      <c r="AA157" s="25"/>
      <c r="AB157" s="25"/>
      <c r="AC157" s="25"/>
      <c r="AD157" s="25"/>
      <c r="AE157" s="25"/>
      <c r="AF157" s="25"/>
      <c r="AG157" s="25"/>
      <c r="AH157" s="25"/>
      <c r="AI157" s="25"/>
      <c r="AJ157" s="25"/>
      <c r="AK157" s="25"/>
      <c r="AL157" s="25"/>
      <c r="AM157" s="25"/>
      <c r="AN157" s="25"/>
      <c r="AO157" s="25"/>
      <c r="AP157" s="25"/>
      <c r="AQ157" s="25"/>
      <c r="AR157" s="25"/>
      <c r="AS157" s="25"/>
      <c r="AT157" s="25"/>
      <c r="AU157" s="25"/>
      <c r="AV157" s="25"/>
      <c r="AW157" s="25"/>
      <c r="AX157" s="25"/>
      <c r="AY157" s="25"/>
      <c r="AZ157" s="25"/>
      <c r="BA157" s="25"/>
    </row>
    <row r="158" spans="2:53" x14ac:dyDescent="0.2">
      <c r="B158" s="84"/>
      <c r="C158" s="25"/>
      <c r="D158" s="25"/>
      <c r="E158" s="25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  <c r="T158" s="25"/>
      <c r="U158" s="25"/>
      <c r="V158" s="25"/>
      <c r="W158" s="25"/>
      <c r="X158" s="25"/>
      <c r="Y158" s="25"/>
      <c r="Z158" s="25"/>
      <c r="AA158" s="25"/>
      <c r="AB158" s="25"/>
      <c r="AC158" s="25"/>
      <c r="AD158" s="25"/>
      <c r="AE158" s="25"/>
      <c r="AF158" s="25"/>
      <c r="AG158" s="25"/>
      <c r="AH158" s="25"/>
      <c r="AI158" s="25"/>
      <c r="AJ158" s="25"/>
      <c r="AK158" s="25"/>
      <c r="AL158" s="25"/>
      <c r="AM158" s="25"/>
      <c r="AN158" s="25"/>
      <c r="AO158" s="25"/>
      <c r="AP158" s="25"/>
      <c r="AQ158" s="25"/>
      <c r="AR158" s="25"/>
      <c r="AS158" s="25"/>
      <c r="AT158" s="25"/>
      <c r="AU158" s="25"/>
      <c r="AV158" s="25"/>
      <c r="AW158" s="25"/>
      <c r="AX158" s="25"/>
      <c r="AY158" s="25"/>
      <c r="AZ158" s="25"/>
      <c r="BA158" s="25"/>
    </row>
    <row r="159" spans="2:53" x14ac:dyDescent="0.2">
      <c r="B159" s="84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25"/>
      <c r="V159" s="25"/>
      <c r="W159" s="25"/>
      <c r="X159" s="25"/>
      <c r="Y159" s="25"/>
      <c r="Z159" s="25"/>
      <c r="AA159" s="25"/>
      <c r="AB159" s="25"/>
      <c r="AC159" s="25"/>
      <c r="AD159" s="25"/>
      <c r="AE159" s="25"/>
      <c r="AF159" s="25"/>
      <c r="AG159" s="25"/>
      <c r="AH159" s="25"/>
      <c r="AI159" s="25"/>
      <c r="AJ159" s="25"/>
      <c r="AK159" s="25"/>
      <c r="AL159" s="25"/>
      <c r="AM159" s="25"/>
      <c r="AN159" s="25"/>
      <c r="AO159" s="25"/>
      <c r="AP159" s="25"/>
      <c r="AQ159" s="25"/>
      <c r="AR159" s="25"/>
      <c r="AS159" s="25"/>
      <c r="AT159" s="25"/>
      <c r="AU159" s="25"/>
      <c r="AV159" s="25"/>
      <c r="AW159" s="25"/>
      <c r="AX159" s="25"/>
      <c r="AY159" s="25"/>
      <c r="AZ159" s="25"/>
      <c r="BA159" s="25"/>
    </row>
    <row r="160" spans="2:53" x14ac:dyDescent="0.2">
      <c r="B160" s="84"/>
      <c r="C160" s="25"/>
      <c r="D160" s="25"/>
      <c r="E160" s="25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  <c r="T160" s="25"/>
      <c r="U160" s="25"/>
      <c r="V160" s="25"/>
      <c r="W160" s="25"/>
      <c r="X160" s="25"/>
      <c r="Y160" s="25"/>
      <c r="Z160" s="25"/>
      <c r="AA160" s="25"/>
      <c r="AB160" s="25"/>
      <c r="AC160" s="25"/>
      <c r="AD160" s="25"/>
      <c r="AE160" s="25"/>
      <c r="AF160" s="25"/>
      <c r="AG160" s="25"/>
      <c r="AH160" s="25"/>
      <c r="AI160" s="25"/>
      <c r="AJ160" s="25"/>
      <c r="AK160" s="25"/>
      <c r="AL160" s="25"/>
      <c r="AM160" s="25"/>
      <c r="AN160" s="25"/>
      <c r="AO160" s="25"/>
      <c r="AP160" s="25"/>
      <c r="AQ160" s="25"/>
      <c r="AR160" s="25"/>
      <c r="AS160" s="25"/>
      <c r="AT160" s="25"/>
      <c r="AU160" s="25"/>
      <c r="AV160" s="25"/>
      <c r="AW160" s="25"/>
      <c r="AX160" s="25"/>
      <c r="AY160" s="25"/>
      <c r="AZ160" s="25"/>
      <c r="BA160" s="25"/>
    </row>
    <row r="161" spans="2:53" x14ac:dyDescent="0.2">
      <c r="B161" s="84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25"/>
      <c r="U161" s="25"/>
      <c r="V161" s="25"/>
      <c r="W161" s="25"/>
      <c r="X161" s="25"/>
      <c r="Y161" s="25"/>
      <c r="Z161" s="25"/>
      <c r="AA161" s="25"/>
      <c r="AB161" s="25"/>
      <c r="AC161" s="25"/>
      <c r="AD161" s="25"/>
      <c r="AE161" s="25"/>
      <c r="AF161" s="25"/>
      <c r="AG161" s="25"/>
      <c r="AH161" s="25"/>
      <c r="AI161" s="25"/>
      <c r="AJ161" s="25"/>
      <c r="AK161" s="25"/>
      <c r="AL161" s="25"/>
      <c r="AM161" s="25"/>
      <c r="AN161" s="25"/>
      <c r="AO161" s="25"/>
      <c r="AP161" s="25"/>
      <c r="AQ161" s="25"/>
      <c r="AR161" s="25"/>
      <c r="AS161" s="25"/>
      <c r="AT161" s="25"/>
      <c r="AU161" s="25"/>
      <c r="AV161" s="25"/>
      <c r="AW161" s="25"/>
      <c r="AX161" s="25"/>
      <c r="AY161" s="25"/>
      <c r="AZ161" s="25"/>
      <c r="BA161" s="25"/>
    </row>
    <row r="162" spans="2:53" x14ac:dyDescent="0.2">
      <c r="B162" s="84"/>
      <c r="C162" s="25"/>
      <c r="D162" s="2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  <c r="T162" s="25"/>
      <c r="U162" s="25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</row>
    <row r="163" spans="2:53" x14ac:dyDescent="0.2">
      <c r="B163" s="84"/>
      <c r="C163" s="25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</row>
    <row r="164" spans="2:53" x14ac:dyDescent="0.2">
      <c r="B164" s="84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</row>
    <row r="165" spans="2:53" x14ac:dyDescent="0.2">
      <c r="B165" s="84"/>
      <c r="C165" s="25"/>
      <c r="D165" s="25"/>
      <c r="E165" s="25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</row>
    <row r="166" spans="2:53" x14ac:dyDescent="0.2">
      <c r="B166" s="84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</row>
    <row r="167" spans="2:53" x14ac:dyDescent="0.2">
      <c r="B167" s="84"/>
      <c r="C167" s="25"/>
      <c r="D167" s="25"/>
      <c r="E167" s="25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</row>
    <row r="168" spans="2:53" x14ac:dyDescent="0.2">
      <c r="B168" s="84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  <c r="T168" s="25"/>
      <c r="U168" s="25"/>
      <c r="V168" s="25"/>
      <c r="W168" s="25"/>
      <c r="X168" s="25"/>
      <c r="Y168" s="25"/>
      <c r="Z168" s="25"/>
      <c r="AA168" s="25"/>
      <c r="AB168" s="25"/>
      <c r="AC168" s="25"/>
      <c r="AD168" s="25"/>
      <c r="AE168" s="25"/>
      <c r="AF168" s="25"/>
      <c r="AG168" s="25"/>
      <c r="AH168" s="25"/>
      <c r="AI168" s="25"/>
      <c r="AJ168" s="25"/>
      <c r="AK168" s="25"/>
      <c r="AL168" s="25"/>
      <c r="AM168" s="25"/>
      <c r="AN168" s="25"/>
      <c r="AO168" s="25"/>
      <c r="AP168" s="25"/>
      <c r="AQ168" s="25"/>
      <c r="AR168" s="25"/>
      <c r="AS168" s="25"/>
      <c r="AT168" s="25"/>
      <c r="AU168" s="25"/>
      <c r="AV168" s="25"/>
      <c r="AW168" s="25"/>
      <c r="AX168" s="25"/>
      <c r="AY168" s="25"/>
      <c r="AZ168" s="25"/>
      <c r="BA168" s="25"/>
    </row>
    <row r="169" spans="2:53" x14ac:dyDescent="0.2">
      <c r="B169" s="84"/>
      <c r="C169" s="25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</row>
    <row r="170" spans="2:53" x14ac:dyDescent="0.2">
      <c r="B170" s="84"/>
      <c r="C170" s="25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Z170" s="25"/>
      <c r="AA170" s="25"/>
      <c r="AB170" s="25"/>
      <c r="AC170" s="25"/>
      <c r="AD170" s="25"/>
      <c r="AE170" s="25"/>
      <c r="AF170" s="25"/>
      <c r="AG170" s="25"/>
      <c r="AH170" s="25"/>
      <c r="AI170" s="25"/>
      <c r="AJ170" s="25"/>
      <c r="AK170" s="25"/>
      <c r="AL170" s="25"/>
      <c r="AM170" s="25"/>
      <c r="AN170" s="25"/>
      <c r="AO170" s="25"/>
      <c r="AP170" s="25"/>
      <c r="AQ170" s="25"/>
      <c r="AR170" s="25"/>
      <c r="AS170" s="25"/>
      <c r="AT170" s="25"/>
      <c r="AU170" s="25"/>
      <c r="AV170" s="25"/>
      <c r="AW170" s="25"/>
      <c r="AX170" s="25"/>
      <c r="AY170" s="25"/>
      <c r="AZ170" s="25"/>
      <c r="BA170" s="25"/>
    </row>
    <row r="171" spans="2:53" x14ac:dyDescent="0.2">
      <c r="B171" s="84"/>
      <c r="C171" s="25"/>
      <c r="D171" s="25"/>
      <c r="E171" s="25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  <c r="T171" s="25"/>
      <c r="U171" s="25"/>
      <c r="V171" s="25"/>
      <c r="W171" s="25"/>
      <c r="X171" s="25"/>
      <c r="Y171" s="25"/>
      <c r="Z171" s="25"/>
      <c r="AA171" s="25"/>
      <c r="AB171" s="25"/>
      <c r="AC171" s="25"/>
      <c r="AD171" s="25"/>
      <c r="AE171" s="25"/>
      <c r="AF171" s="25"/>
      <c r="AG171" s="25"/>
      <c r="AH171" s="25"/>
      <c r="AI171" s="25"/>
      <c r="AJ171" s="25"/>
      <c r="AK171" s="25"/>
      <c r="AL171" s="25"/>
      <c r="AM171" s="25"/>
      <c r="AN171" s="25"/>
      <c r="AO171" s="25"/>
      <c r="AP171" s="25"/>
      <c r="AQ171" s="25"/>
      <c r="AR171" s="25"/>
      <c r="AS171" s="25"/>
      <c r="AT171" s="25"/>
      <c r="AU171" s="25"/>
      <c r="AV171" s="25"/>
      <c r="AW171" s="25"/>
      <c r="AX171" s="25"/>
      <c r="AY171" s="25"/>
      <c r="AZ171" s="25"/>
      <c r="BA171" s="25"/>
    </row>
    <row r="172" spans="2:53" x14ac:dyDescent="0.2">
      <c r="B172" s="84"/>
      <c r="C172" s="25"/>
      <c r="D172" s="25"/>
      <c r="E172" s="25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  <c r="T172" s="25"/>
      <c r="U172" s="25"/>
      <c r="V172" s="25"/>
      <c r="W172" s="25"/>
      <c r="X172" s="25"/>
      <c r="Y172" s="25"/>
      <c r="Z172" s="25"/>
      <c r="AA172" s="25"/>
      <c r="AB172" s="25"/>
      <c r="AC172" s="25"/>
      <c r="AD172" s="25"/>
      <c r="AE172" s="25"/>
      <c r="AF172" s="25"/>
      <c r="AG172" s="25"/>
      <c r="AH172" s="25"/>
      <c r="AI172" s="25"/>
      <c r="AJ172" s="25"/>
      <c r="AK172" s="25"/>
      <c r="AL172" s="25"/>
      <c r="AM172" s="25"/>
      <c r="AN172" s="25"/>
      <c r="AO172" s="25"/>
      <c r="AP172" s="25"/>
      <c r="AQ172" s="25"/>
      <c r="AR172" s="25"/>
      <c r="AS172" s="25"/>
      <c r="AT172" s="25"/>
      <c r="AU172" s="25"/>
      <c r="AV172" s="25"/>
      <c r="AW172" s="25"/>
      <c r="AX172" s="25"/>
      <c r="AY172" s="25"/>
      <c r="AZ172" s="25"/>
      <c r="BA172" s="25"/>
    </row>
    <row r="173" spans="2:53" x14ac:dyDescent="0.2">
      <c r="B173" s="84"/>
      <c r="C173" s="25"/>
      <c r="D173" s="2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Z173" s="25"/>
      <c r="AA173" s="25"/>
      <c r="AB173" s="25"/>
      <c r="AC173" s="25"/>
      <c r="AD173" s="25"/>
      <c r="AE173" s="25"/>
      <c r="AF173" s="25"/>
      <c r="AG173" s="25"/>
      <c r="AH173" s="25"/>
      <c r="AI173" s="25"/>
      <c r="AJ173" s="25"/>
      <c r="AK173" s="25"/>
      <c r="AL173" s="25"/>
      <c r="AM173" s="25"/>
      <c r="AN173" s="25"/>
      <c r="AO173" s="25"/>
      <c r="AP173" s="25"/>
      <c r="AQ173" s="25"/>
      <c r="AR173" s="25"/>
      <c r="AS173" s="25"/>
      <c r="AT173" s="25"/>
      <c r="AU173" s="25"/>
      <c r="AV173" s="25"/>
      <c r="AW173" s="25"/>
      <c r="AX173" s="25"/>
      <c r="AY173" s="25"/>
      <c r="AZ173" s="25"/>
      <c r="BA173" s="25"/>
    </row>
    <row r="174" spans="2:53" x14ac:dyDescent="0.2">
      <c r="B174" s="84"/>
      <c r="C174" s="25"/>
      <c r="D174" s="25"/>
      <c r="E174" s="25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Z174" s="25"/>
      <c r="AA174" s="25"/>
      <c r="AB174" s="25"/>
      <c r="AC174" s="25"/>
      <c r="AD174" s="25"/>
      <c r="AE174" s="25"/>
      <c r="AF174" s="25"/>
      <c r="AG174" s="25"/>
      <c r="AH174" s="25"/>
      <c r="AI174" s="25"/>
      <c r="AJ174" s="25"/>
      <c r="AK174" s="25"/>
      <c r="AL174" s="25"/>
      <c r="AM174" s="25"/>
      <c r="AN174" s="25"/>
      <c r="AO174" s="25"/>
      <c r="AP174" s="25"/>
      <c r="AQ174" s="25"/>
      <c r="AR174" s="25"/>
      <c r="AS174" s="25"/>
      <c r="AT174" s="25"/>
      <c r="AU174" s="25"/>
      <c r="AV174" s="25"/>
      <c r="AW174" s="25"/>
      <c r="AX174" s="25"/>
      <c r="AY174" s="25"/>
      <c r="AZ174" s="25"/>
      <c r="BA174" s="25"/>
    </row>
    <row r="175" spans="2:53" x14ac:dyDescent="0.2">
      <c r="B175" s="84"/>
      <c r="C175" s="25"/>
      <c r="D175" s="25"/>
      <c r="E175" s="25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Z175" s="25"/>
      <c r="AA175" s="25"/>
      <c r="AB175" s="25"/>
      <c r="AC175" s="25"/>
      <c r="AD175" s="25"/>
      <c r="AE175" s="25"/>
      <c r="AF175" s="25"/>
      <c r="AG175" s="25"/>
      <c r="AH175" s="25"/>
      <c r="AI175" s="25"/>
      <c r="AJ175" s="25"/>
      <c r="AK175" s="25"/>
      <c r="AL175" s="25"/>
      <c r="AM175" s="25"/>
      <c r="AN175" s="25"/>
      <c r="AO175" s="25"/>
      <c r="AP175" s="25"/>
      <c r="AQ175" s="25"/>
      <c r="AR175" s="25"/>
      <c r="AS175" s="25"/>
      <c r="AT175" s="25"/>
      <c r="AU175" s="25"/>
      <c r="AV175" s="25"/>
      <c r="AW175" s="25"/>
      <c r="AX175" s="25"/>
      <c r="AY175" s="25"/>
      <c r="AZ175" s="25"/>
      <c r="BA175" s="25"/>
    </row>
    <row r="176" spans="2:53" x14ac:dyDescent="0.2">
      <c r="B176" s="84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Z176" s="25"/>
      <c r="AA176" s="25"/>
      <c r="AB176" s="25"/>
      <c r="AC176" s="25"/>
      <c r="AD176" s="25"/>
      <c r="AE176" s="25"/>
      <c r="AF176" s="25"/>
      <c r="AG176" s="25"/>
      <c r="AH176" s="25"/>
      <c r="AI176" s="25"/>
      <c r="AJ176" s="25"/>
      <c r="AK176" s="25"/>
      <c r="AL176" s="25"/>
      <c r="AM176" s="25"/>
      <c r="AN176" s="25"/>
      <c r="AO176" s="25"/>
      <c r="AP176" s="25"/>
      <c r="AQ176" s="25"/>
      <c r="AR176" s="25"/>
      <c r="AS176" s="25"/>
      <c r="AT176" s="25"/>
      <c r="AU176" s="25"/>
      <c r="AV176" s="25"/>
      <c r="AW176" s="25"/>
      <c r="AX176" s="25"/>
      <c r="AY176" s="25"/>
      <c r="AZ176" s="25"/>
      <c r="BA176" s="25"/>
    </row>
    <row r="177" spans="2:53" x14ac:dyDescent="0.2">
      <c r="B177" s="84"/>
      <c r="C177" s="25"/>
      <c r="D177" s="2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5"/>
      <c r="AL177" s="25"/>
      <c r="AM177" s="25"/>
      <c r="AN177" s="25"/>
      <c r="AO177" s="25"/>
      <c r="AP177" s="25"/>
      <c r="AQ177" s="25"/>
      <c r="AR177" s="25"/>
      <c r="AS177" s="25"/>
      <c r="AT177" s="25"/>
      <c r="AU177" s="25"/>
      <c r="AV177" s="25"/>
      <c r="AW177" s="25"/>
      <c r="AX177" s="25"/>
      <c r="AY177" s="25"/>
      <c r="AZ177" s="25"/>
      <c r="BA177" s="25"/>
    </row>
    <row r="178" spans="2:53" x14ac:dyDescent="0.2">
      <c r="B178" s="84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</row>
    <row r="179" spans="2:53" x14ac:dyDescent="0.2">
      <c r="B179" s="84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</row>
    <row r="180" spans="2:53" x14ac:dyDescent="0.2">
      <c r="B180" s="84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Z180" s="25"/>
      <c r="AA180" s="25"/>
      <c r="AB180" s="25"/>
      <c r="AC180" s="25"/>
      <c r="AD180" s="25"/>
      <c r="AE180" s="25"/>
      <c r="AF180" s="25"/>
      <c r="AG180" s="25"/>
      <c r="AH180" s="25"/>
      <c r="AI180" s="25"/>
      <c r="AJ180" s="25"/>
      <c r="AK180" s="25"/>
      <c r="AL180" s="25"/>
      <c r="AM180" s="25"/>
      <c r="AN180" s="25"/>
      <c r="AO180" s="25"/>
      <c r="AP180" s="25"/>
      <c r="AQ180" s="25"/>
      <c r="AR180" s="25"/>
      <c r="AS180" s="25"/>
      <c r="AT180" s="25"/>
      <c r="AU180" s="25"/>
      <c r="AV180" s="25"/>
      <c r="AW180" s="25"/>
      <c r="AX180" s="25"/>
      <c r="AY180" s="25"/>
      <c r="AZ180" s="25"/>
      <c r="BA180" s="25"/>
    </row>
    <row r="181" spans="2:53" x14ac:dyDescent="0.2">
      <c r="B181" s="84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Z181" s="25"/>
      <c r="AA181" s="25"/>
      <c r="AB181" s="25"/>
      <c r="AC181" s="25"/>
      <c r="AD181" s="25"/>
      <c r="AE181" s="25"/>
      <c r="AF181" s="25"/>
      <c r="AG181" s="25"/>
      <c r="AH181" s="25"/>
      <c r="AI181" s="25"/>
      <c r="AJ181" s="25"/>
      <c r="AK181" s="25"/>
      <c r="AL181" s="25"/>
      <c r="AM181" s="25"/>
      <c r="AN181" s="25"/>
      <c r="AO181" s="25"/>
      <c r="AP181" s="25"/>
      <c r="AQ181" s="25"/>
      <c r="AR181" s="25"/>
      <c r="AS181" s="25"/>
      <c r="AT181" s="25"/>
      <c r="AU181" s="25"/>
      <c r="AV181" s="25"/>
      <c r="AW181" s="25"/>
      <c r="AX181" s="25"/>
      <c r="AY181" s="25"/>
      <c r="AZ181" s="25"/>
      <c r="BA181" s="25"/>
    </row>
    <row r="182" spans="2:53" x14ac:dyDescent="0.2">
      <c r="B182" s="84"/>
      <c r="C182" s="25"/>
      <c r="D182" s="2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Z182" s="25"/>
      <c r="AA182" s="25"/>
      <c r="AB182" s="25"/>
      <c r="AC182" s="25"/>
      <c r="AD182" s="25"/>
      <c r="AE182" s="25"/>
      <c r="AF182" s="25"/>
      <c r="AG182" s="25"/>
      <c r="AH182" s="25"/>
      <c r="AI182" s="25"/>
      <c r="AJ182" s="25"/>
      <c r="AK182" s="25"/>
      <c r="AL182" s="25"/>
      <c r="AM182" s="25"/>
      <c r="AN182" s="25"/>
      <c r="AO182" s="25"/>
      <c r="AP182" s="25"/>
      <c r="AQ182" s="25"/>
      <c r="AR182" s="25"/>
      <c r="AS182" s="25"/>
      <c r="AT182" s="25"/>
      <c r="AU182" s="25"/>
      <c r="AV182" s="25"/>
      <c r="AW182" s="25"/>
      <c r="AX182" s="25"/>
      <c r="AY182" s="25"/>
      <c r="AZ182" s="25"/>
      <c r="BA182" s="25"/>
    </row>
    <row r="183" spans="2:53" x14ac:dyDescent="0.2">
      <c r="B183" s="84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Z183" s="25"/>
      <c r="AA183" s="25"/>
      <c r="AB183" s="25"/>
      <c r="AC183" s="25"/>
      <c r="AD183" s="25"/>
      <c r="AE183" s="25"/>
      <c r="AF183" s="25"/>
      <c r="AG183" s="25"/>
      <c r="AH183" s="25"/>
      <c r="AI183" s="25"/>
      <c r="AJ183" s="25"/>
      <c r="AK183" s="25"/>
      <c r="AL183" s="25"/>
      <c r="AM183" s="25"/>
      <c r="AN183" s="25"/>
      <c r="AO183" s="25"/>
      <c r="AP183" s="25"/>
      <c r="AQ183" s="25"/>
      <c r="AR183" s="25"/>
      <c r="AS183" s="25"/>
      <c r="AT183" s="25"/>
      <c r="AU183" s="25"/>
      <c r="AV183" s="25"/>
      <c r="AW183" s="25"/>
      <c r="AX183" s="25"/>
      <c r="AY183" s="25"/>
      <c r="AZ183" s="25"/>
      <c r="BA183" s="25"/>
    </row>
    <row r="184" spans="2:53" x14ac:dyDescent="0.2">
      <c r="B184" s="84"/>
      <c r="C184" s="25"/>
      <c r="D184" s="25"/>
      <c r="E184" s="25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Z184" s="25"/>
      <c r="AA184" s="25"/>
      <c r="AB184" s="25"/>
      <c r="AC184" s="25"/>
      <c r="AD184" s="25"/>
      <c r="AE184" s="25"/>
      <c r="AF184" s="25"/>
      <c r="AG184" s="25"/>
      <c r="AH184" s="25"/>
      <c r="AI184" s="25"/>
      <c r="AJ184" s="25"/>
      <c r="AK184" s="25"/>
      <c r="AL184" s="25"/>
      <c r="AM184" s="25"/>
      <c r="AN184" s="25"/>
      <c r="AO184" s="25"/>
      <c r="AP184" s="25"/>
      <c r="AQ184" s="25"/>
      <c r="AR184" s="25"/>
      <c r="AS184" s="25"/>
      <c r="AT184" s="25"/>
      <c r="AU184" s="25"/>
      <c r="AV184" s="25"/>
      <c r="AW184" s="25"/>
      <c r="AX184" s="25"/>
      <c r="AY184" s="25"/>
      <c r="AZ184" s="25"/>
      <c r="BA184" s="25"/>
    </row>
    <row r="185" spans="2:53" x14ac:dyDescent="0.2">
      <c r="B185" s="84"/>
      <c r="C185" s="25"/>
      <c r="D185" s="25"/>
      <c r="E185" s="25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Z185" s="25"/>
      <c r="AA185" s="25"/>
      <c r="AB185" s="25"/>
      <c r="AC185" s="25"/>
      <c r="AD185" s="25"/>
      <c r="AE185" s="25"/>
      <c r="AF185" s="25"/>
      <c r="AG185" s="25"/>
      <c r="AH185" s="25"/>
      <c r="AI185" s="25"/>
      <c r="AJ185" s="25"/>
      <c r="AK185" s="25"/>
      <c r="AL185" s="25"/>
      <c r="AM185" s="25"/>
      <c r="AN185" s="25"/>
      <c r="AO185" s="25"/>
      <c r="AP185" s="25"/>
      <c r="AQ185" s="25"/>
      <c r="AR185" s="25"/>
      <c r="AS185" s="25"/>
      <c r="AT185" s="25"/>
      <c r="AU185" s="25"/>
      <c r="AV185" s="25"/>
      <c r="AW185" s="25"/>
      <c r="AX185" s="25"/>
      <c r="AY185" s="25"/>
      <c r="AZ185" s="25"/>
      <c r="BA185" s="25"/>
    </row>
    <row r="186" spans="2:53" x14ac:dyDescent="0.2">
      <c r="B186" s="84"/>
      <c r="C186" s="25"/>
      <c r="D186" s="25"/>
      <c r="E186" s="25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Z186" s="25"/>
      <c r="AA186" s="25"/>
      <c r="AB186" s="25"/>
      <c r="AC186" s="25"/>
      <c r="AD186" s="25"/>
      <c r="AE186" s="25"/>
      <c r="AF186" s="25"/>
      <c r="AG186" s="25"/>
      <c r="AH186" s="25"/>
      <c r="AI186" s="25"/>
      <c r="AJ186" s="25"/>
      <c r="AK186" s="25"/>
      <c r="AL186" s="25"/>
      <c r="AM186" s="25"/>
      <c r="AN186" s="25"/>
      <c r="AO186" s="25"/>
      <c r="AP186" s="25"/>
      <c r="AQ186" s="25"/>
      <c r="AR186" s="25"/>
      <c r="AS186" s="25"/>
      <c r="AT186" s="25"/>
      <c r="AU186" s="25"/>
      <c r="AV186" s="25"/>
      <c r="AW186" s="25"/>
      <c r="AX186" s="25"/>
      <c r="AY186" s="25"/>
      <c r="AZ186" s="25"/>
      <c r="BA186" s="25"/>
    </row>
    <row r="187" spans="2:53" x14ac:dyDescent="0.2">
      <c r="B187" s="84"/>
      <c r="C187" s="25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Z187" s="25"/>
      <c r="AA187" s="25"/>
      <c r="AB187" s="25"/>
      <c r="AC187" s="25"/>
      <c r="AD187" s="25"/>
      <c r="AE187" s="25"/>
      <c r="AF187" s="25"/>
      <c r="AG187" s="25"/>
      <c r="AH187" s="25"/>
      <c r="AI187" s="25"/>
      <c r="AJ187" s="25"/>
      <c r="AK187" s="25"/>
      <c r="AL187" s="25"/>
      <c r="AM187" s="25"/>
      <c r="AN187" s="25"/>
      <c r="AO187" s="25"/>
      <c r="AP187" s="25"/>
      <c r="AQ187" s="25"/>
      <c r="AR187" s="25"/>
      <c r="AS187" s="25"/>
      <c r="AT187" s="25"/>
      <c r="AU187" s="25"/>
      <c r="AV187" s="25"/>
      <c r="AW187" s="25"/>
      <c r="AX187" s="25"/>
      <c r="AY187" s="25"/>
      <c r="AZ187" s="25"/>
      <c r="BA187" s="25"/>
    </row>
    <row r="188" spans="2:53" x14ac:dyDescent="0.2">
      <c r="B188" s="84"/>
      <c r="C188" s="25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Z188" s="25"/>
      <c r="AA188" s="25"/>
      <c r="AB188" s="25"/>
      <c r="AC188" s="25"/>
      <c r="AD188" s="25"/>
      <c r="AE188" s="25"/>
      <c r="AF188" s="25"/>
      <c r="AG188" s="25"/>
      <c r="AH188" s="25"/>
      <c r="AI188" s="25"/>
      <c r="AJ188" s="25"/>
      <c r="AK188" s="25"/>
      <c r="AL188" s="25"/>
      <c r="AM188" s="25"/>
      <c r="AN188" s="25"/>
      <c r="AO188" s="25"/>
      <c r="AP188" s="25"/>
      <c r="AQ188" s="25"/>
      <c r="AR188" s="25"/>
      <c r="AS188" s="25"/>
      <c r="AT188" s="25"/>
      <c r="AU188" s="25"/>
      <c r="AV188" s="25"/>
      <c r="AW188" s="25"/>
      <c r="AX188" s="25"/>
      <c r="AY188" s="25"/>
      <c r="AZ188" s="25"/>
      <c r="BA188" s="25"/>
    </row>
    <row r="189" spans="2:53" x14ac:dyDescent="0.2">
      <c r="B189" s="84"/>
      <c r="C189" s="25"/>
      <c r="D189" s="25"/>
      <c r="E189" s="25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Z189" s="25"/>
      <c r="AA189" s="25"/>
      <c r="AB189" s="25"/>
      <c r="AC189" s="25"/>
      <c r="AD189" s="25"/>
      <c r="AE189" s="25"/>
      <c r="AF189" s="25"/>
      <c r="AG189" s="25"/>
      <c r="AH189" s="25"/>
      <c r="AI189" s="25"/>
      <c r="AJ189" s="25"/>
      <c r="AK189" s="25"/>
      <c r="AL189" s="25"/>
      <c r="AM189" s="25"/>
      <c r="AN189" s="25"/>
      <c r="AO189" s="25"/>
      <c r="AP189" s="25"/>
      <c r="AQ189" s="25"/>
      <c r="AR189" s="25"/>
      <c r="AS189" s="25"/>
      <c r="AT189" s="25"/>
      <c r="AU189" s="25"/>
      <c r="AV189" s="25"/>
      <c r="AW189" s="25"/>
      <c r="AX189" s="25"/>
      <c r="AY189" s="25"/>
      <c r="AZ189" s="25"/>
      <c r="BA189" s="25"/>
    </row>
    <row r="190" spans="2:53" x14ac:dyDescent="0.2">
      <c r="B190" s="84"/>
      <c r="C190" s="25"/>
      <c r="D190" s="25"/>
      <c r="E190" s="25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Z190" s="25"/>
      <c r="AA190" s="25"/>
      <c r="AB190" s="25"/>
      <c r="AC190" s="25"/>
      <c r="AD190" s="25"/>
      <c r="AE190" s="25"/>
      <c r="AF190" s="25"/>
      <c r="AG190" s="25"/>
      <c r="AH190" s="25"/>
      <c r="AI190" s="25"/>
      <c r="AJ190" s="25"/>
      <c r="AK190" s="25"/>
      <c r="AL190" s="25"/>
      <c r="AM190" s="25"/>
      <c r="AN190" s="25"/>
      <c r="AO190" s="25"/>
      <c r="AP190" s="25"/>
      <c r="AQ190" s="25"/>
      <c r="AR190" s="25"/>
      <c r="AS190" s="25"/>
      <c r="AT190" s="25"/>
      <c r="AU190" s="25"/>
      <c r="AV190" s="25"/>
      <c r="AW190" s="25"/>
      <c r="AX190" s="25"/>
      <c r="AY190" s="25"/>
      <c r="AZ190" s="25"/>
      <c r="BA190" s="25"/>
    </row>
    <row r="191" spans="2:53" x14ac:dyDescent="0.2">
      <c r="B191" s="84"/>
      <c r="C191" s="25"/>
      <c r="D191" s="25"/>
      <c r="E191" s="25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Z191" s="25"/>
      <c r="AA191" s="25"/>
      <c r="AB191" s="25"/>
      <c r="AC191" s="25"/>
      <c r="AD191" s="25"/>
      <c r="AE191" s="25"/>
      <c r="AF191" s="25"/>
      <c r="AG191" s="25"/>
      <c r="AH191" s="25"/>
      <c r="AI191" s="25"/>
      <c r="AJ191" s="25"/>
      <c r="AK191" s="25"/>
      <c r="AL191" s="25"/>
      <c r="AM191" s="25"/>
      <c r="AN191" s="25"/>
      <c r="AO191" s="25"/>
      <c r="AP191" s="25"/>
      <c r="AQ191" s="25"/>
      <c r="AR191" s="25"/>
      <c r="AS191" s="25"/>
      <c r="AT191" s="25"/>
      <c r="AU191" s="25"/>
      <c r="AV191" s="25"/>
      <c r="AW191" s="25"/>
      <c r="AX191" s="25"/>
      <c r="AY191" s="25"/>
      <c r="AZ191" s="25"/>
      <c r="BA191" s="25"/>
    </row>
    <row r="192" spans="2:53" x14ac:dyDescent="0.2">
      <c r="B192" s="84"/>
      <c r="C192" s="25"/>
      <c r="D192" s="2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Z192" s="25"/>
      <c r="AA192" s="25"/>
      <c r="AB192" s="25"/>
      <c r="AC192" s="25"/>
      <c r="AD192" s="25"/>
      <c r="AE192" s="25"/>
      <c r="AF192" s="25"/>
      <c r="AG192" s="25"/>
      <c r="AH192" s="25"/>
      <c r="AI192" s="25"/>
      <c r="AJ192" s="25"/>
      <c r="AK192" s="25"/>
      <c r="AL192" s="25"/>
      <c r="AM192" s="25"/>
      <c r="AN192" s="25"/>
      <c r="AO192" s="25"/>
      <c r="AP192" s="25"/>
      <c r="AQ192" s="25"/>
      <c r="AR192" s="25"/>
      <c r="AS192" s="25"/>
      <c r="AT192" s="25"/>
      <c r="AU192" s="25"/>
      <c r="AV192" s="25"/>
      <c r="AW192" s="25"/>
      <c r="AX192" s="25"/>
      <c r="AY192" s="25"/>
      <c r="AZ192" s="25"/>
      <c r="BA192" s="25"/>
    </row>
    <row r="193" spans="2:53" x14ac:dyDescent="0.2">
      <c r="B193" s="84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Z193" s="25"/>
      <c r="AA193" s="25"/>
      <c r="AB193" s="25"/>
      <c r="AC193" s="25"/>
      <c r="AD193" s="25"/>
      <c r="AE193" s="25"/>
      <c r="AF193" s="25"/>
      <c r="AG193" s="25"/>
      <c r="AH193" s="25"/>
      <c r="AI193" s="25"/>
      <c r="AJ193" s="25"/>
      <c r="AK193" s="25"/>
      <c r="AL193" s="25"/>
      <c r="AM193" s="25"/>
      <c r="AN193" s="25"/>
      <c r="AO193" s="25"/>
      <c r="AP193" s="25"/>
      <c r="AQ193" s="25"/>
      <c r="AR193" s="25"/>
      <c r="AS193" s="25"/>
      <c r="AT193" s="25"/>
      <c r="AU193" s="25"/>
      <c r="AV193" s="25"/>
      <c r="AW193" s="25"/>
      <c r="AX193" s="25"/>
      <c r="AY193" s="25"/>
      <c r="AZ193" s="25"/>
      <c r="BA193" s="25"/>
    </row>
    <row r="194" spans="2:53" x14ac:dyDescent="0.2">
      <c r="B194" s="84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Z194" s="25"/>
      <c r="AA194" s="25"/>
      <c r="AB194" s="25"/>
      <c r="AC194" s="25"/>
      <c r="AD194" s="25"/>
      <c r="AE194" s="25"/>
      <c r="AF194" s="25"/>
      <c r="AG194" s="25"/>
      <c r="AH194" s="25"/>
      <c r="AI194" s="25"/>
      <c r="AJ194" s="25"/>
      <c r="AK194" s="25"/>
      <c r="AL194" s="25"/>
      <c r="AM194" s="25"/>
      <c r="AN194" s="25"/>
      <c r="AO194" s="25"/>
      <c r="AP194" s="25"/>
      <c r="AQ194" s="25"/>
      <c r="AR194" s="25"/>
      <c r="AS194" s="25"/>
      <c r="AT194" s="25"/>
      <c r="AU194" s="25"/>
      <c r="AV194" s="25"/>
      <c r="AW194" s="25"/>
      <c r="AX194" s="25"/>
      <c r="AY194" s="25"/>
      <c r="AZ194" s="25"/>
      <c r="BA194" s="25"/>
    </row>
    <row r="195" spans="2:53" x14ac:dyDescent="0.2">
      <c r="B195" s="84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25"/>
      <c r="AA195" s="25"/>
      <c r="AB195" s="25"/>
      <c r="AC195" s="25"/>
      <c r="AD195" s="25"/>
      <c r="AE195" s="25"/>
      <c r="AF195" s="25"/>
      <c r="AG195" s="25"/>
      <c r="AH195" s="25"/>
      <c r="AI195" s="25"/>
      <c r="AJ195" s="25"/>
      <c r="AK195" s="25"/>
      <c r="AL195" s="25"/>
      <c r="AM195" s="25"/>
      <c r="AN195" s="25"/>
      <c r="AO195" s="25"/>
      <c r="AP195" s="25"/>
      <c r="AQ195" s="25"/>
      <c r="AR195" s="25"/>
      <c r="AS195" s="25"/>
      <c r="AT195" s="25"/>
      <c r="AU195" s="25"/>
      <c r="AV195" s="25"/>
      <c r="AW195" s="25"/>
      <c r="AX195" s="25"/>
      <c r="AY195" s="25"/>
      <c r="AZ195" s="25"/>
      <c r="BA195" s="25"/>
    </row>
    <row r="196" spans="2:53" x14ac:dyDescent="0.2">
      <c r="B196" s="84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25"/>
      <c r="AA196" s="25"/>
      <c r="AB196" s="25"/>
      <c r="AC196" s="25"/>
      <c r="AD196" s="25"/>
      <c r="AE196" s="25"/>
      <c r="AF196" s="25"/>
      <c r="AG196" s="25"/>
      <c r="AH196" s="25"/>
      <c r="AI196" s="25"/>
      <c r="AJ196" s="25"/>
      <c r="AK196" s="25"/>
      <c r="AL196" s="25"/>
      <c r="AM196" s="25"/>
      <c r="AN196" s="25"/>
      <c r="AO196" s="25"/>
      <c r="AP196" s="25"/>
      <c r="AQ196" s="25"/>
      <c r="AR196" s="25"/>
      <c r="AS196" s="25"/>
      <c r="AT196" s="25"/>
      <c r="AU196" s="25"/>
      <c r="AV196" s="25"/>
      <c r="AW196" s="25"/>
      <c r="AX196" s="25"/>
      <c r="AY196" s="25"/>
      <c r="AZ196" s="25"/>
      <c r="BA196" s="25"/>
    </row>
    <row r="197" spans="2:53" x14ac:dyDescent="0.2">
      <c r="B197" s="84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25"/>
      <c r="AA197" s="25"/>
      <c r="AB197" s="25"/>
      <c r="AC197" s="25"/>
      <c r="AD197" s="25"/>
      <c r="AE197" s="25"/>
      <c r="AF197" s="25"/>
      <c r="AG197" s="25"/>
      <c r="AH197" s="25"/>
      <c r="AI197" s="25"/>
      <c r="AJ197" s="25"/>
      <c r="AK197" s="25"/>
      <c r="AL197" s="25"/>
      <c r="AM197" s="25"/>
      <c r="AN197" s="25"/>
      <c r="AO197" s="25"/>
      <c r="AP197" s="25"/>
      <c r="AQ197" s="25"/>
      <c r="AR197" s="25"/>
      <c r="AS197" s="25"/>
      <c r="AT197" s="25"/>
      <c r="AU197" s="25"/>
      <c r="AV197" s="25"/>
      <c r="AW197" s="25"/>
      <c r="AX197" s="25"/>
      <c r="AY197" s="25"/>
      <c r="AZ197" s="25"/>
      <c r="BA197" s="25"/>
    </row>
    <row r="198" spans="2:53" x14ac:dyDescent="0.2">
      <c r="B198" s="84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25"/>
      <c r="AA198" s="25"/>
      <c r="AB198" s="25"/>
      <c r="AC198" s="25"/>
      <c r="AD198" s="25"/>
      <c r="AE198" s="25"/>
      <c r="AF198" s="25"/>
      <c r="AG198" s="25"/>
      <c r="AH198" s="25"/>
      <c r="AI198" s="25"/>
      <c r="AJ198" s="25"/>
      <c r="AK198" s="25"/>
      <c r="AL198" s="25"/>
      <c r="AM198" s="25"/>
      <c r="AN198" s="25"/>
      <c r="AO198" s="25"/>
      <c r="AP198" s="25"/>
      <c r="AQ198" s="25"/>
      <c r="AR198" s="25"/>
      <c r="AS198" s="25"/>
      <c r="AT198" s="25"/>
      <c r="AU198" s="25"/>
      <c r="AV198" s="25"/>
      <c r="AW198" s="25"/>
      <c r="AX198" s="25"/>
      <c r="AY198" s="25"/>
      <c r="AZ198" s="25"/>
      <c r="BA198" s="25"/>
    </row>
    <row r="199" spans="2:53" x14ac:dyDescent="0.2">
      <c r="B199" s="84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25"/>
      <c r="AA199" s="25"/>
      <c r="AB199" s="25"/>
      <c r="AC199" s="25"/>
      <c r="AD199" s="25"/>
      <c r="AE199" s="25"/>
      <c r="AF199" s="25"/>
      <c r="AG199" s="25"/>
      <c r="AH199" s="25"/>
      <c r="AI199" s="25"/>
      <c r="AJ199" s="25"/>
      <c r="AK199" s="25"/>
      <c r="AL199" s="25"/>
      <c r="AM199" s="25"/>
      <c r="AN199" s="25"/>
      <c r="AO199" s="25"/>
      <c r="AP199" s="25"/>
      <c r="AQ199" s="25"/>
      <c r="AR199" s="25"/>
      <c r="AS199" s="25"/>
      <c r="AT199" s="25"/>
      <c r="AU199" s="25"/>
      <c r="AV199" s="25"/>
      <c r="AW199" s="25"/>
      <c r="AX199" s="25"/>
      <c r="AY199" s="25"/>
      <c r="AZ199" s="25"/>
      <c r="BA199" s="25"/>
    </row>
    <row r="200" spans="2:53" x14ac:dyDescent="0.2">
      <c r="B200" s="84"/>
      <c r="C200" s="25"/>
      <c r="D200" s="25"/>
      <c r="E200" s="25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Z200" s="25"/>
      <c r="AA200" s="25"/>
      <c r="AB200" s="25"/>
      <c r="AC200" s="25"/>
      <c r="AD200" s="25"/>
      <c r="AE200" s="25"/>
      <c r="AF200" s="25"/>
      <c r="AG200" s="25"/>
      <c r="AH200" s="25"/>
      <c r="AI200" s="25"/>
      <c r="AJ200" s="25"/>
      <c r="AK200" s="25"/>
      <c r="AL200" s="25"/>
      <c r="AM200" s="25"/>
      <c r="AN200" s="25"/>
      <c r="AO200" s="25"/>
      <c r="AP200" s="25"/>
      <c r="AQ200" s="25"/>
      <c r="AR200" s="25"/>
      <c r="AS200" s="25"/>
      <c r="AT200" s="25"/>
      <c r="AU200" s="25"/>
      <c r="AV200" s="25"/>
      <c r="AW200" s="25"/>
      <c r="AX200" s="25"/>
      <c r="AY200" s="25"/>
      <c r="AZ200" s="25"/>
      <c r="BA200" s="25"/>
    </row>
    <row r="201" spans="2:53" x14ac:dyDescent="0.2">
      <c r="B201" s="84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Z201" s="25"/>
      <c r="AA201" s="25"/>
      <c r="AB201" s="25"/>
      <c r="AC201" s="25"/>
      <c r="AD201" s="25"/>
      <c r="AE201" s="25"/>
      <c r="AF201" s="25"/>
      <c r="AG201" s="25"/>
      <c r="AH201" s="25"/>
      <c r="AI201" s="25"/>
      <c r="AJ201" s="25"/>
      <c r="AK201" s="25"/>
      <c r="AL201" s="25"/>
      <c r="AM201" s="25"/>
      <c r="AN201" s="25"/>
      <c r="AO201" s="25"/>
      <c r="AP201" s="25"/>
      <c r="AQ201" s="25"/>
      <c r="AR201" s="25"/>
      <c r="AS201" s="25"/>
      <c r="AT201" s="25"/>
      <c r="AU201" s="25"/>
      <c r="AV201" s="25"/>
      <c r="AW201" s="25"/>
      <c r="AX201" s="25"/>
      <c r="AY201" s="25"/>
      <c r="AZ201" s="25"/>
      <c r="BA201" s="25"/>
    </row>
    <row r="202" spans="2:53" x14ac:dyDescent="0.2">
      <c r="B202" s="84"/>
      <c r="C202" s="25"/>
      <c r="D202" s="25"/>
      <c r="E202" s="25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Z202" s="25"/>
      <c r="AA202" s="25"/>
      <c r="AB202" s="25"/>
      <c r="AC202" s="25"/>
      <c r="AD202" s="25"/>
      <c r="AE202" s="25"/>
      <c r="AF202" s="25"/>
      <c r="AG202" s="25"/>
      <c r="AH202" s="25"/>
      <c r="AI202" s="25"/>
      <c r="AJ202" s="25"/>
      <c r="AK202" s="25"/>
      <c r="AL202" s="25"/>
      <c r="AM202" s="25"/>
      <c r="AN202" s="25"/>
      <c r="AO202" s="25"/>
      <c r="AP202" s="25"/>
      <c r="AQ202" s="25"/>
      <c r="AR202" s="25"/>
      <c r="AS202" s="25"/>
      <c r="AT202" s="25"/>
      <c r="AU202" s="25"/>
      <c r="AV202" s="25"/>
      <c r="AW202" s="25"/>
      <c r="AX202" s="25"/>
      <c r="AY202" s="25"/>
      <c r="AZ202" s="25"/>
      <c r="BA202" s="25"/>
    </row>
    <row r="203" spans="2:53" x14ac:dyDescent="0.2">
      <c r="B203" s="84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Z203" s="25"/>
      <c r="AA203" s="25"/>
      <c r="AB203" s="25"/>
      <c r="AC203" s="25"/>
      <c r="AD203" s="25"/>
      <c r="AE203" s="25"/>
      <c r="AF203" s="25"/>
      <c r="AG203" s="25"/>
      <c r="AH203" s="25"/>
      <c r="AI203" s="25"/>
      <c r="AJ203" s="25"/>
      <c r="AK203" s="25"/>
      <c r="AL203" s="25"/>
      <c r="AM203" s="25"/>
      <c r="AN203" s="25"/>
      <c r="AO203" s="25"/>
      <c r="AP203" s="25"/>
      <c r="AQ203" s="25"/>
      <c r="AR203" s="25"/>
      <c r="AS203" s="25"/>
      <c r="AT203" s="25"/>
      <c r="AU203" s="25"/>
      <c r="AV203" s="25"/>
      <c r="AW203" s="25"/>
      <c r="AX203" s="25"/>
      <c r="AY203" s="25"/>
      <c r="AZ203" s="25"/>
      <c r="BA203" s="25"/>
    </row>
    <row r="204" spans="2:53" x14ac:dyDescent="0.2">
      <c r="B204" s="84"/>
      <c r="C204" s="25"/>
      <c r="D204" s="25"/>
      <c r="E204" s="25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25"/>
      <c r="AA204" s="25"/>
      <c r="AB204" s="25"/>
      <c r="AC204" s="25"/>
      <c r="AD204" s="25"/>
      <c r="AE204" s="25"/>
      <c r="AF204" s="25"/>
      <c r="AG204" s="25"/>
      <c r="AH204" s="25"/>
      <c r="AI204" s="25"/>
      <c r="AJ204" s="25"/>
      <c r="AK204" s="25"/>
      <c r="AL204" s="25"/>
      <c r="AM204" s="25"/>
      <c r="AN204" s="25"/>
      <c r="AO204" s="25"/>
      <c r="AP204" s="25"/>
      <c r="AQ204" s="25"/>
      <c r="AR204" s="25"/>
      <c r="AS204" s="25"/>
      <c r="AT204" s="25"/>
      <c r="AU204" s="25"/>
      <c r="AV204" s="25"/>
      <c r="AW204" s="25"/>
      <c r="AX204" s="25"/>
      <c r="AY204" s="25"/>
      <c r="AZ204" s="25"/>
      <c r="BA204" s="25"/>
    </row>
    <row r="205" spans="2:53" x14ac:dyDescent="0.2">
      <c r="B205" s="84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25"/>
      <c r="AA205" s="25"/>
      <c r="AB205" s="25"/>
      <c r="AC205" s="25"/>
      <c r="AD205" s="25"/>
      <c r="AE205" s="25"/>
      <c r="AF205" s="25"/>
      <c r="AG205" s="25"/>
      <c r="AH205" s="25"/>
      <c r="AI205" s="25"/>
      <c r="AJ205" s="25"/>
      <c r="AK205" s="25"/>
      <c r="AL205" s="25"/>
      <c r="AM205" s="25"/>
      <c r="AN205" s="25"/>
      <c r="AO205" s="25"/>
      <c r="AP205" s="25"/>
      <c r="AQ205" s="25"/>
      <c r="AR205" s="25"/>
      <c r="AS205" s="25"/>
      <c r="AT205" s="25"/>
      <c r="AU205" s="25"/>
      <c r="AV205" s="25"/>
      <c r="AW205" s="25"/>
      <c r="AX205" s="25"/>
      <c r="AY205" s="25"/>
      <c r="AZ205" s="25"/>
      <c r="BA205" s="25"/>
    </row>
    <row r="206" spans="2:53" x14ac:dyDescent="0.2">
      <c r="B206" s="84"/>
      <c r="C206" s="25"/>
      <c r="D206" s="2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25"/>
      <c r="AA206" s="25"/>
      <c r="AB206" s="25"/>
      <c r="AC206" s="25"/>
      <c r="AD206" s="25"/>
      <c r="AE206" s="25"/>
      <c r="AF206" s="25"/>
      <c r="AG206" s="25"/>
      <c r="AH206" s="25"/>
      <c r="AI206" s="25"/>
      <c r="AJ206" s="25"/>
      <c r="AK206" s="25"/>
      <c r="AL206" s="25"/>
      <c r="AM206" s="25"/>
      <c r="AN206" s="25"/>
      <c r="AO206" s="25"/>
      <c r="AP206" s="25"/>
      <c r="AQ206" s="25"/>
      <c r="AR206" s="25"/>
      <c r="AS206" s="25"/>
      <c r="AT206" s="25"/>
      <c r="AU206" s="25"/>
      <c r="AV206" s="25"/>
      <c r="AW206" s="25"/>
      <c r="AX206" s="25"/>
      <c r="AY206" s="25"/>
      <c r="AZ206" s="25"/>
      <c r="BA206" s="25"/>
    </row>
    <row r="207" spans="2:53" x14ac:dyDescent="0.2">
      <c r="B207" s="84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25"/>
      <c r="AA207" s="25"/>
      <c r="AB207" s="25"/>
      <c r="AC207" s="25"/>
      <c r="AD207" s="25"/>
      <c r="AE207" s="25"/>
      <c r="AF207" s="25"/>
      <c r="AG207" s="25"/>
      <c r="AH207" s="25"/>
      <c r="AI207" s="25"/>
      <c r="AJ207" s="25"/>
      <c r="AK207" s="25"/>
      <c r="AL207" s="25"/>
      <c r="AM207" s="25"/>
      <c r="AN207" s="25"/>
      <c r="AO207" s="25"/>
      <c r="AP207" s="25"/>
      <c r="AQ207" s="25"/>
      <c r="AR207" s="25"/>
      <c r="AS207" s="25"/>
      <c r="AT207" s="25"/>
      <c r="AU207" s="25"/>
      <c r="AV207" s="25"/>
      <c r="AW207" s="25"/>
      <c r="AX207" s="25"/>
      <c r="AY207" s="25"/>
      <c r="AZ207" s="25"/>
      <c r="BA207" s="25"/>
    </row>
    <row r="208" spans="2:53" x14ac:dyDescent="0.2">
      <c r="B208" s="84"/>
      <c r="C208" s="25"/>
      <c r="D208" s="25"/>
      <c r="E208" s="25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25"/>
      <c r="AA208" s="25"/>
      <c r="AB208" s="25"/>
      <c r="AC208" s="25"/>
      <c r="AD208" s="25"/>
      <c r="AE208" s="25"/>
      <c r="AF208" s="25"/>
      <c r="AG208" s="25"/>
      <c r="AH208" s="25"/>
      <c r="AI208" s="25"/>
      <c r="AJ208" s="25"/>
      <c r="AK208" s="25"/>
      <c r="AL208" s="25"/>
      <c r="AM208" s="25"/>
      <c r="AN208" s="25"/>
      <c r="AO208" s="25"/>
      <c r="AP208" s="25"/>
      <c r="AQ208" s="25"/>
      <c r="AR208" s="25"/>
      <c r="AS208" s="25"/>
      <c r="AT208" s="25"/>
      <c r="AU208" s="25"/>
      <c r="AV208" s="25"/>
      <c r="AW208" s="25"/>
      <c r="AX208" s="25"/>
      <c r="AY208" s="25"/>
      <c r="AZ208" s="25"/>
      <c r="BA208" s="25"/>
    </row>
    <row r="209" spans="2:53" x14ac:dyDescent="0.2">
      <c r="B209" s="84"/>
      <c r="C209" s="25"/>
      <c r="D209" s="25"/>
      <c r="E209" s="25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Z209" s="25"/>
      <c r="AA209" s="25"/>
      <c r="AB209" s="25"/>
      <c r="AC209" s="25"/>
      <c r="AD209" s="25"/>
      <c r="AE209" s="25"/>
      <c r="AF209" s="25"/>
      <c r="AG209" s="25"/>
      <c r="AH209" s="25"/>
      <c r="AI209" s="25"/>
      <c r="AJ209" s="25"/>
      <c r="AK209" s="25"/>
      <c r="AL209" s="25"/>
      <c r="AM209" s="25"/>
      <c r="AN209" s="25"/>
      <c r="AO209" s="25"/>
      <c r="AP209" s="25"/>
      <c r="AQ209" s="25"/>
      <c r="AR209" s="25"/>
      <c r="AS209" s="25"/>
      <c r="AT209" s="25"/>
      <c r="AU209" s="25"/>
      <c r="AV209" s="25"/>
      <c r="AW209" s="25"/>
      <c r="AX209" s="25"/>
      <c r="AY209" s="25"/>
      <c r="AZ209" s="25"/>
      <c r="BA209" s="25"/>
    </row>
    <row r="210" spans="2:53" x14ac:dyDescent="0.2">
      <c r="B210" s="84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Z210" s="25"/>
      <c r="AA210" s="25"/>
      <c r="AB210" s="25"/>
      <c r="AC210" s="25"/>
      <c r="AD210" s="25"/>
      <c r="AE210" s="25"/>
      <c r="AF210" s="25"/>
      <c r="AG210" s="25"/>
      <c r="AH210" s="25"/>
      <c r="AI210" s="25"/>
      <c r="AJ210" s="25"/>
      <c r="AK210" s="25"/>
      <c r="AL210" s="25"/>
      <c r="AM210" s="25"/>
      <c r="AN210" s="25"/>
      <c r="AO210" s="25"/>
      <c r="AP210" s="25"/>
      <c r="AQ210" s="25"/>
      <c r="AR210" s="25"/>
      <c r="AS210" s="25"/>
      <c r="AT210" s="25"/>
      <c r="AU210" s="25"/>
      <c r="AV210" s="25"/>
      <c r="AW210" s="25"/>
      <c r="AX210" s="25"/>
      <c r="AY210" s="25"/>
      <c r="AZ210" s="25"/>
      <c r="BA210" s="25"/>
    </row>
    <row r="211" spans="2:53" x14ac:dyDescent="0.2">
      <c r="B211" s="84"/>
      <c r="C211" s="25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25"/>
      <c r="AA211" s="25"/>
      <c r="AB211" s="25"/>
      <c r="AC211" s="25"/>
      <c r="AD211" s="25"/>
      <c r="AE211" s="25"/>
      <c r="AF211" s="25"/>
      <c r="AG211" s="25"/>
      <c r="AH211" s="25"/>
      <c r="AI211" s="25"/>
      <c r="AJ211" s="25"/>
      <c r="AK211" s="25"/>
      <c r="AL211" s="25"/>
      <c r="AM211" s="25"/>
      <c r="AN211" s="25"/>
      <c r="AO211" s="25"/>
      <c r="AP211" s="25"/>
      <c r="AQ211" s="25"/>
      <c r="AR211" s="25"/>
      <c r="AS211" s="25"/>
      <c r="AT211" s="25"/>
      <c r="AU211" s="25"/>
      <c r="AV211" s="25"/>
      <c r="AW211" s="25"/>
      <c r="AX211" s="25"/>
      <c r="AY211" s="25"/>
      <c r="AZ211" s="25"/>
      <c r="BA211" s="25"/>
    </row>
    <row r="212" spans="2:53" x14ac:dyDescent="0.2">
      <c r="B212" s="84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25"/>
      <c r="AA212" s="25"/>
      <c r="AB212" s="25"/>
      <c r="AC212" s="25"/>
      <c r="AD212" s="25"/>
      <c r="AE212" s="25"/>
      <c r="AF212" s="25"/>
      <c r="AG212" s="25"/>
      <c r="AH212" s="25"/>
      <c r="AI212" s="25"/>
      <c r="AJ212" s="25"/>
      <c r="AK212" s="25"/>
      <c r="AL212" s="25"/>
      <c r="AM212" s="25"/>
      <c r="AN212" s="25"/>
      <c r="AO212" s="25"/>
      <c r="AP212" s="25"/>
      <c r="AQ212" s="25"/>
      <c r="AR212" s="25"/>
      <c r="AS212" s="25"/>
      <c r="AT212" s="25"/>
      <c r="AU212" s="25"/>
      <c r="AV212" s="25"/>
      <c r="AW212" s="25"/>
      <c r="AX212" s="25"/>
      <c r="AY212" s="25"/>
      <c r="AZ212" s="25"/>
      <c r="BA212" s="25"/>
    </row>
    <row r="213" spans="2:53" x14ac:dyDescent="0.2">
      <c r="B213" s="84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25"/>
      <c r="AA213" s="25"/>
      <c r="AB213" s="25"/>
      <c r="AC213" s="25"/>
      <c r="AD213" s="25"/>
      <c r="AE213" s="25"/>
      <c r="AF213" s="25"/>
      <c r="AG213" s="25"/>
      <c r="AH213" s="25"/>
      <c r="AI213" s="25"/>
      <c r="AJ213" s="25"/>
      <c r="AK213" s="25"/>
      <c r="AL213" s="25"/>
      <c r="AM213" s="25"/>
      <c r="AN213" s="25"/>
      <c r="AO213" s="25"/>
      <c r="AP213" s="25"/>
      <c r="AQ213" s="25"/>
      <c r="AR213" s="25"/>
      <c r="AS213" s="25"/>
      <c r="AT213" s="25"/>
      <c r="AU213" s="25"/>
      <c r="AV213" s="25"/>
      <c r="AW213" s="25"/>
      <c r="AX213" s="25"/>
      <c r="AY213" s="25"/>
      <c r="AZ213" s="25"/>
      <c r="BA213" s="25"/>
    </row>
    <row r="214" spans="2:53" x14ac:dyDescent="0.2">
      <c r="B214" s="84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25"/>
      <c r="AA214" s="25"/>
      <c r="AB214" s="25"/>
      <c r="AC214" s="25"/>
      <c r="AD214" s="25"/>
      <c r="AE214" s="25"/>
      <c r="AF214" s="25"/>
      <c r="AG214" s="25"/>
      <c r="AH214" s="25"/>
      <c r="AI214" s="25"/>
      <c r="AJ214" s="25"/>
      <c r="AK214" s="25"/>
      <c r="AL214" s="25"/>
      <c r="AM214" s="25"/>
      <c r="AN214" s="25"/>
      <c r="AO214" s="25"/>
      <c r="AP214" s="25"/>
      <c r="AQ214" s="25"/>
      <c r="AR214" s="25"/>
      <c r="AS214" s="25"/>
      <c r="AT214" s="25"/>
      <c r="AU214" s="25"/>
      <c r="AV214" s="25"/>
      <c r="AW214" s="25"/>
      <c r="AX214" s="25"/>
      <c r="AY214" s="25"/>
      <c r="AZ214" s="25"/>
      <c r="BA214" s="25"/>
    </row>
    <row r="215" spans="2:53" x14ac:dyDescent="0.2">
      <c r="B215" s="84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25"/>
      <c r="AA215" s="25"/>
      <c r="AB215" s="25"/>
      <c r="AC215" s="25"/>
      <c r="AD215" s="25"/>
      <c r="AE215" s="25"/>
      <c r="AF215" s="25"/>
      <c r="AG215" s="25"/>
      <c r="AH215" s="25"/>
      <c r="AI215" s="25"/>
      <c r="AJ215" s="25"/>
      <c r="AK215" s="25"/>
      <c r="AL215" s="25"/>
      <c r="AM215" s="25"/>
      <c r="AN215" s="25"/>
      <c r="AO215" s="25"/>
      <c r="AP215" s="25"/>
      <c r="AQ215" s="25"/>
      <c r="AR215" s="25"/>
      <c r="AS215" s="25"/>
      <c r="AT215" s="25"/>
      <c r="AU215" s="25"/>
      <c r="AV215" s="25"/>
      <c r="AW215" s="25"/>
      <c r="AX215" s="25"/>
      <c r="AY215" s="25"/>
      <c r="AZ215" s="25"/>
      <c r="BA215" s="25"/>
    </row>
    <row r="216" spans="2:53" x14ac:dyDescent="0.2">
      <c r="B216" s="84"/>
      <c r="C216" s="25"/>
      <c r="D216" s="2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Z216" s="25"/>
      <c r="AA216" s="25"/>
      <c r="AB216" s="25"/>
      <c r="AC216" s="25"/>
      <c r="AD216" s="25"/>
      <c r="AE216" s="25"/>
      <c r="AF216" s="25"/>
      <c r="AG216" s="25"/>
      <c r="AH216" s="25"/>
      <c r="AI216" s="25"/>
      <c r="AJ216" s="25"/>
      <c r="AK216" s="25"/>
      <c r="AL216" s="25"/>
      <c r="AM216" s="25"/>
      <c r="AN216" s="25"/>
      <c r="AO216" s="25"/>
      <c r="AP216" s="25"/>
      <c r="AQ216" s="25"/>
      <c r="AR216" s="25"/>
      <c r="AS216" s="25"/>
      <c r="AT216" s="25"/>
      <c r="AU216" s="25"/>
      <c r="AV216" s="25"/>
      <c r="AW216" s="25"/>
      <c r="AX216" s="25"/>
      <c r="AY216" s="25"/>
      <c r="AZ216" s="25"/>
      <c r="BA216" s="25"/>
    </row>
    <row r="217" spans="2:53" x14ac:dyDescent="0.2">
      <c r="B217" s="84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Z217" s="25"/>
      <c r="AA217" s="25"/>
      <c r="AB217" s="25"/>
      <c r="AC217" s="25"/>
      <c r="AD217" s="25"/>
      <c r="AE217" s="25"/>
      <c r="AF217" s="25"/>
      <c r="AG217" s="25"/>
      <c r="AH217" s="25"/>
      <c r="AI217" s="25"/>
      <c r="AJ217" s="25"/>
      <c r="AK217" s="25"/>
      <c r="AL217" s="25"/>
      <c r="AM217" s="25"/>
      <c r="AN217" s="25"/>
      <c r="AO217" s="25"/>
      <c r="AP217" s="25"/>
      <c r="AQ217" s="25"/>
      <c r="AR217" s="25"/>
      <c r="AS217" s="25"/>
      <c r="AT217" s="25"/>
      <c r="AU217" s="25"/>
      <c r="AV217" s="25"/>
      <c r="AW217" s="25"/>
      <c r="AX217" s="25"/>
      <c r="AY217" s="25"/>
      <c r="AZ217" s="25"/>
      <c r="BA217" s="25"/>
    </row>
    <row r="218" spans="2:53" x14ac:dyDescent="0.2">
      <c r="B218" s="84"/>
      <c r="C218" s="25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Z218" s="25"/>
      <c r="AA218" s="25"/>
      <c r="AB218" s="25"/>
      <c r="AC218" s="25"/>
      <c r="AD218" s="25"/>
      <c r="AE218" s="25"/>
      <c r="AF218" s="25"/>
      <c r="AG218" s="25"/>
      <c r="AH218" s="25"/>
      <c r="AI218" s="25"/>
      <c r="AJ218" s="25"/>
      <c r="AK218" s="25"/>
      <c r="AL218" s="25"/>
      <c r="AM218" s="25"/>
      <c r="AN218" s="25"/>
      <c r="AO218" s="25"/>
      <c r="AP218" s="25"/>
      <c r="AQ218" s="25"/>
      <c r="AR218" s="25"/>
      <c r="AS218" s="25"/>
      <c r="AT218" s="25"/>
      <c r="AU218" s="25"/>
      <c r="AV218" s="25"/>
      <c r="AW218" s="25"/>
      <c r="AX218" s="25"/>
      <c r="AY218" s="25"/>
      <c r="AZ218" s="25"/>
      <c r="BA218" s="25"/>
    </row>
    <row r="219" spans="2:53" x14ac:dyDescent="0.2">
      <c r="B219" s="84"/>
      <c r="C219" s="25"/>
      <c r="D219" s="25"/>
      <c r="E219" s="25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Z219" s="25"/>
      <c r="AA219" s="25"/>
      <c r="AB219" s="25"/>
      <c r="AC219" s="25"/>
      <c r="AD219" s="25"/>
      <c r="AE219" s="25"/>
      <c r="AF219" s="25"/>
      <c r="AG219" s="25"/>
      <c r="AH219" s="25"/>
      <c r="AI219" s="25"/>
      <c r="AJ219" s="25"/>
      <c r="AK219" s="25"/>
      <c r="AL219" s="25"/>
      <c r="AM219" s="25"/>
      <c r="AN219" s="25"/>
      <c r="AO219" s="25"/>
      <c r="AP219" s="25"/>
      <c r="AQ219" s="25"/>
      <c r="AR219" s="25"/>
      <c r="AS219" s="25"/>
      <c r="AT219" s="25"/>
      <c r="AU219" s="25"/>
      <c r="AV219" s="25"/>
      <c r="AW219" s="25"/>
      <c r="AX219" s="25"/>
      <c r="AY219" s="25"/>
      <c r="AZ219" s="25"/>
      <c r="BA219" s="25"/>
    </row>
    <row r="220" spans="2:53" x14ac:dyDescent="0.2">
      <c r="B220" s="84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25"/>
      <c r="AA220" s="25"/>
      <c r="AB220" s="25"/>
      <c r="AC220" s="25"/>
      <c r="AD220" s="25"/>
      <c r="AE220" s="25"/>
      <c r="AF220" s="25"/>
      <c r="AG220" s="25"/>
      <c r="AH220" s="25"/>
      <c r="AI220" s="25"/>
      <c r="AJ220" s="25"/>
      <c r="AK220" s="25"/>
      <c r="AL220" s="25"/>
      <c r="AM220" s="25"/>
      <c r="AN220" s="25"/>
      <c r="AO220" s="25"/>
      <c r="AP220" s="25"/>
      <c r="AQ220" s="25"/>
      <c r="AR220" s="25"/>
      <c r="AS220" s="25"/>
      <c r="AT220" s="25"/>
      <c r="AU220" s="25"/>
      <c r="AV220" s="25"/>
      <c r="AW220" s="25"/>
      <c r="AX220" s="25"/>
      <c r="AY220" s="25"/>
      <c r="AZ220" s="25"/>
      <c r="BA220" s="25"/>
    </row>
    <row r="221" spans="2:53" x14ac:dyDescent="0.2">
      <c r="B221" s="84"/>
      <c r="C221" s="25"/>
      <c r="D221" s="25"/>
      <c r="E221" s="25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25"/>
      <c r="AA221" s="25"/>
      <c r="AB221" s="25"/>
      <c r="AC221" s="25"/>
      <c r="AD221" s="25"/>
      <c r="AE221" s="25"/>
      <c r="AF221" s="25"/>
      <c r="AG221" s="25"/>
      <c r="AH221" s="25"/>
      <c r="AI221" s="25"/>
      <c r="AJ221" s="25"/>
      <c r="AK221" s="25"/>
      <c r="AL221" s="25"/>
      <c r="AM221" s="25"/>
      <c r="AN221" s="25"/>
      <c r="AO221" s="25"/>
      <c r="AP221" s="25"/>
      <c r="AQ221" s="25"/>
      <c r="AR221" s="25"/>
      <c r="AS221" s="25"/>
      <c r="AT221" s="25"/>
      <c r="AU221" s="25"/>
      <c r="AV221" s="25"/>
      <c r="AW221" s="25"/>
      <c r="AX221" s="25"/>
      <c r="AY221" s="25"/>
      <c r="AZ221" s="25"/>
      <c r="BA221" s="25"/>
    </row>
    <row r="222" spans="2:53" x14ac:dyDescent="0.2">
      <c r="B222" s="84"/>
      <c r="C222" s="25"/>
      <c r="D222" s="25"/>
      <c r="E222" s="25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25"/>
      <c r="AA222" s="25"/>
      <c r="AB222" s="25"/>
      <c r="AC222" s="25"/>
      <c r="AD222" s="25"/>
      <c r="AE222" s="25"/>
      <c r="AF222" s="25"/>
      <c r="AG222" s="25"/>
      <c r="AH222" s="25"/>
      <c r="AI222" s="25"/>
      <c r="AJ222" s="25"/>
      <c r="AK222" s="25"/>
      <c r="AL222" s="25"/>
      <c r="AM222" s="25"/>
      <c r="AN222" s="25"/>
      <c r="AO222" s="25"/>
      <c r="AP222" s="25"/>
      <c r="AQ222" s="25"/>
      <c r="AR222" s="25"/>
      <c r="AS222" s="25"/>
      <c r="AT222" s="25"/>
      <c r="AU222" s="25"/>
      <c r="AV222" s="25"/>
      <c r="AW222" s="25"/>
      <c r="AX222" s="25"/>
      <c r="AY222" s="25"/>
      <c r="AZ222" s="25"/>
      <c r="BA222" s="25"/>
    </row>
    <row r="223" spans="2:53" x14ac:dyDescent="0.2">
      <c r="B223" s="84"/>
      <c r="C223" s="25"/>
      <c r="D223" s="2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25"/>
      <c r="AA223" s="25"/>
      <c r="AB223" s="25"/>
      <c r="AC223" s="25"/>
      <c r="AD223" s="25"/>
      <c r="AE223" s="25"/>
      <c r="AF223" s="25"/>
      <c r="AG223" s="25"/>
      <c r="AH223" s="25"/>
      <c r="AI223" s="25"/>
      <c r="AJ223" s="25"/>
      <c r="AK223" s="25"/>
      <c r="AL223" s="25"/>
      <c r="AM223" s="25"/>
      <c r="AN223" s="25"/>
      <c r="AO223" s="25"/>
      <c r="AP223" s="25"/>
      <c r="AQ223" s="25"/>
      <c r="AR223" s="25"/>
      <c r="AS223" s="25"/>
      <c r="AT223" s="25"/>
      <c r="AU223" s="25"/>
      <c r="AV223" s="25"/>
      <c r="AW223" s="25"/>
      <c r="AX223" s="25"/>
      <c r="AY223" s="25"/>
      <c r="AZ223" s="25"/>
      <c r="BA223" s="25"/>
    </row>
    <row r="224" spans="2:53" x14ac:dyDescent="0.2">
      <c r="B224" s="84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25"/>
      <c r="AA224" s="25"/>
      <c r="AB224" s="25"/>
      <c r="AC224" s="25"/>
      <c r="AD224" s="25"/>
      <c r="AE224" s="25"/>
      <c r="AF224" s="25"/>
      <c r="AG224" s="25"/>
      <c r="AH224" s="25"/>
      <c r="AI224" s="25"/>
      <c r="AJ224" s="25"/>
      <c r="AK224" s="25"/>
      <c r="AL224" s="25"/>
      <c r="AM224" s="25"/>
      <c r="AN224" s="25"/>
      <c r="AO224" s="25"/>
      <c r="AP224" s="25"/>
      <c r="AQ224" s="25"/>
      <c r="AR224" s="25"/>
      <c r="AS224" s="25"/>
      <c r="AT224" s="25"/>
      <c r="AU224" s="25"/>
      <c r="AV224" s="25"/>
      <c r="AW224" s="25"/>
      <c r="AX224" s="25"/>
      <c r="AY224" s="25"/>
      <c r="AZ224" s="25"/>
      <c r="BA224" s="25"/>
    </row>
    <row r="225" spans="2:53" x14ac:dyDescent="0.2">
      <c r="B225" s="84"/>
      <c r="C225" s="25"/>
      <c r="D225" s="25"/>
      <c r="E225" s="25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  <c r="T225" s="25"/>
      <c r="U225" s="25"/>
      <c r="V225" s="25"/>
      <c r="W225" s="25"/>
      <c r="X225" s="25"/>
      <c r="Y225" s="25"/>
      <c r="Z225" s="25"/>
      <c r="AA225" s="25"/>
      <c r="AB225" s="25"/>
      <c r="AC225" s="25"/>
      <c r="AD225" s="25"/>
      <c r="AE225" s="25"/>
      <c r="AF225" s="25"/>
      <c r="AG225" s="25"/>
      <c r="AH225" s="25"/>
      <c r="AI225" s="25"/>
      <c r="AJ225" s="25"/>
      <c r="AK225" s="25"/>
      <c r="AL225" s="25"/>
      <c r="AM225" s="25"/>
      <c r="AN225" s="25"/>
      <c r="AO225" s="25"/>
      <c r="AP225" s="25"/>
      <c r="AQ225" s="25"/>
      <c r="AR225" s="25"/>
      <c r="AS225" s="25"/>
      <c r="AT225" s="25"/>
      <c r="AU225" s="25"/>
      <c r="AV225" s="25"/>
      <c r="AW225" s="25"/>
      <c r="AX225" s="25"/>
      <c r="AY225" s="25"/>
      <c r="AZ225" s="25"/>
      <c r="BA225" s="25"/>
    </row>
    <row r="226" spans="2:53" x14ac:dyDescent="0.2">
      <c r="B226" s="84"/>
      <c r="C226" s="25"/>
      <c r="D226" s="25"/>
      <c r="E226" s="25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  <c r="T226" s="25"/>
      <c r="U226" s="25"/>
      <c r="V226" s="25"/>
      <c r="W226" s="25"/>
      <c r="X226" s="25"/>
      <c r="Y226" s="25"/>
      <c r="Z226" s="25"/>
      <c r="AA226" s="25"/>
      <c r="AB226" s="25"/>
      <c r="AC226" s="25"/>
      <c r="AD226" s="25"/>
      <c r="AE226" s="25"/>
      <c r="AF226" s="25"/>
      <c r="AG226" s="25"/>
      <c r="AH226" s="25"/>
      <c r="AI226" s="25"/>
      <c r="AJ226" s="25"/>
      <c r="AK226" s="25"/>
      <c r="AL226" s="25"/>
      <c r="AM226" s="25"/>
      <c r="AN226" s="25"/>
      <c r="AO226" s="25"/>
      <c r="AP226" s="25"/>
      <c r="AQ226" s="25"/>
      <c r="AR226" s="25"/>
      <c r="AS226" s="25"/>
      <c r="AT226" s="25"/>
      <c r="AU226" s="25"/>
      <c r="AV226" s="25"/>
      <c r="AW226" s="25"/>
      <c r="AX226" s="25"/>
      <c r="AY226" s="25"/>
      <c r="AZ226" s="25"/>
      <c r="BA226" s="25"/>
    </row>
    <row r="227" spans="2:53" x14ac:dyDescent="0.2">
      <c r="B227" s="84"/>
      <c r="C227" s="25"/>
      <c r="D227" s="25"/>
      <c r="E227" s="25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  <c r="T227" s="25"/>
      <c r="U227" s="25"/>
      <c r="V227" s="25"/>
      <c r="W227" s="25"/>
      <c r="X227" s="25"/>
      <c r="Y227" s="25"/>
      <c r="Z227" s="25"/>
      <c r="AA227" s="25"/>
      <c r="AB227" s="25"/>
      <c r="AC227" s="25"/>
      <c r="AD227" s="25"/>
      <c r="AE227" s="25"/>
      <c r="AF227" s="25"/>
      <c r="AG227" s="25"/>
      <c r="AH227" s="25"/>
      <c r="AI227" s="25"/>
      <c r="AJ227" s="25"/>
      <c r="AK227" s="25"/>
      <c r="AL227" s="25"/>
      <c r="AM227" s="25"/>
      <c r="AN227" s="25"/>
      <c r="AO227" s="25"/>
      <c r="AP227" s="25"/>
      <c r="AQ227" s="25"/>
      <c r="AR227" s="25"/>
      <c r="AS227" s="25"/>
      <c r="AT227" s="25"/>
      <c r="AU227" s="25"/>
      <c r="AV227" s="25"/>
      <c r="AW227" s="25"/>
      <c r="AX227" s="25"/>
      <c r="AY227" s="25"/>
      <c r="AZ227" s="25"/>
      <c r="BA227" s="25"/>
    </row>
    <row r="228" spans="2:53" x14ac:dyDescent="0.2">
      <c r="B228" s="84"/>
      <c r="C228" s="25"/>
      <c r="D228" s="25"/>
      <c r="E228" s="25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  <c r="T228" s="25"/>
      <c r="U228" s="25"/>
      <c r="V228" s="25"/>
      <c r="W228" s="25"/>
      <c r="X228" s="25"/>
      <c r="Y228" s="25"/>
      <c r="Z228" s="25"/>
      <c r="AA228" s="25"/>
      <c r="AB228" s="25"/>
      <c r="AC228" s="25"/>
      <c r="AD228" s="25"/>
      <c r="AE228" s="25"/>
      <c r="AF228" s="25"/>
      <c r="AG228" s="25"/>
      <c r="AH228" s="25"/>
      <c r="AI228" s="25"/>
      <c r="AJ228" s="25"/>
      <c r="AK228" s="25"/>
      <c r="AL228" s="25"/>
      <c r="AM228" s="25"/>
      <c r="AN228" s="25"/>
      <c r="AO228" s="25"/>
      <c r="AP228" s="25"/>
      <c r="AQ228" s="25"/>
      <c r="AR228" s="25"/>
      <c r="AS228" s="25"/>
      <c r="AT228" s="25"/>
      <c r="AU228" s="25"/>
      <c r="AV228" s="25"/>
      <c r="AW228" s="25"/>
      <c r="AX228" s="25"/>
      <c r="AY228" s="25"/>
      <c r="AZ228" s="25"/>
      <c r="BA228" s="25"/>
    </row>
    <row r="229" spans="2:53" x14ac:dyDescent="0.2">
      <c r="B229" s="84"/>
      <c r="C229" s="25"/>
      <c r="D229" s="25"/>
      <c r="E229" s="25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  <c r="T229" s="25"/>
      <c r="U229" s="25"/>
      <c r="V229" s="25"/>
      <c r="W229" s="25"/>
      <c r="X229" s="25"/>
      <c r="Y229" s="25"/>
      <c r="Z229" s="25"/>
      <c r="AA229" s="25"/>
      <c r="AB229" s="25"/>
      <c r="AC229" s="25"/>
      <c r="AD229" s="25"/>
      <c r="AE229" s="25"/>
      <c r="AF229" s="25"/>
      <c r="AG229" s="25"/>
      <c r="AH229" s="25"/>
      <c r="AI229" s="25"/>
      <c r="AJ229" s="25"/>
      <c r="AK229" s="25"/>
      <c r="AL229" s="25"/>
      <c r="AM229" s="25"/>
      <c r="AN229" s="25"/>
      <c r="AO229" s="25"/>
      <c r="AP229" s="25"/>
      <c r="AQ229" s="25"/>
      <c r="AR229" s="25"/>
      <c r="AS229" s="25"/>
      <c r="AT229" s="25"/>
      <c r="AU229" s="25"/>
      <c r="AV229" s="25"/>
      <c r="AW229" s="25"/>
      <c r="AX229" s="25"/>
      <c r="AY229" s="25"/>
      <c r="AZ229" s="25"/>
      <c r="BA229" s="25"/>
    </row>
    <row r="230" spans="2:53" x14ac:dyDescent="0.2">
      <c r="B230" s="84"/>
      <c r="C230" s="25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  <c r="T230" s="25"/>
      <c r="U230" s="25"/>
      <c r="V230" s="25"/>
      <c r="W230" s="25"/>
      <c r="X230" s="25"/>
      <c r="Y230" s="25"/>
      <c r="Z230" s="25"/>
      <c r="AA230" s="25"/>
      <c r="AB230" s="25"/>
      <c r="AC230" s="25"/>
      <c r="AD230" s="25"/>
      <c r="AE230" s="25"/>
      <c r="AF230" s="25"/>
      <c r="AG230" s="25"/>
      <c r="AH230" s="25"/>
      <c r="AI230" s="25"/>
      <c r="AJ230" s="25"/>
      <c r="AK230" s="25"/>
      <c r="AL230" s="25"/>
      <c r="AM230" s="25"/>
      <c r="AN230" s="25"/>
      <c r="AO230" s="25"/>
      <c r="AP230" s="25"/>
      <c r="AQ230" s="25"/>
      <c r="AR230" s="25"/>
      <c r="AS230" s="25"/>
      <c r="AT230" s="25"/>
      <c r="AU230" s="25"/>
      <c r="AV230" s="25"/>
      <c r="AW230" s="25"/>
      <c r="AX230" s="25"/>
      <c r="AY230" s="25"/>
      <c r="AZ230" s="25"/>
      <c r="BA230" s="25"/>
    </row>
    <row r="231" spans="2:53" x14ac:dyDescent="0.2">
      <c r="B231" s="84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25"/>
      <c r="U231" s="25"/>
      <c r="V231" s="25"/>
      <c r="W231" s="25"/>
      <c r="X231" s="25"/>
      <c r="Y231" s="25"/>
      <c r="Z231" s="25"/>
      <c r="AA231" s="25"/>
      <c r="AB231" s="25"/>
      <c r="AC231" s="25"/>
      <c r="AD231" s="25"/>
      <c r="AE231" s="25"/>
      <c r="AF231" s="25"/>
      <c r="AG231" s="25"/>
      <c r="AH231" s="25"/>
      <c r="AI231" s="25"/>
      <c r="AJ231" s="25"/>
      <c r="AK231" s="25"/>
      <c r="AL231" s="25"/>
      <c r="AM231" s="25"/>
      <c r="AN231" s="25"/>
      <c r="AO231" s="25"/>
      <c r="AP231" s="25"/>
      <c r="AQ231" s="25"/>
      <c r="AR231" s="25"/>
      <c r="AS231" s="25"/>
      <c r="AT231" s="25"/>
      <c r="AU231" s="25"/>
      <c r="AV231" s="25"/>
      <c r="AW231" s="25"/>
      <c r="AX231" s="25"/>
      <c r="AY231" s="25"/>
      <c r="AZ231" s="25"/>
      <c r="BA231" s="25"/>
    </row>
    <row r="232" spans="2:53" x14ac:dyDescent="0.2">
      <c r="B232" s="84"/>
      <c r="C232" s="25"/>
      <c r="D232" s="25"/>
      <c r="E232" s="25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  <c r="T232" s="25"/>
      <c r="U232" s="25"/>
      <c r="V232" s="25"/>
      <c r="W232" s="25"/>
      <c r="X232" s="25"/>
      <c r="Y232" s="25"/>
      <c r="Z232" s="25"/>
      <c r="AA232" s="25"/>
      <c r="AB232" s="25"/>
      <c r="AC232" s="25"/>
      <c r="AD232" s="25"/>
      <c r="AE232" s="25"/>
      <c r="AF232" s="25"/>
      <c r="AG232" s="25"/>
      <c r="AH232" s="25"/>
      <c r="AI232" s="25"/>
      <c r="AJ232" s="25"/>
      <c r="AK232" s="25"/>
      <c r="AL232" s="25"/>
      <c r="AM232" s="25"/>
      <c r="AN232" s="25"/>
      <c r="AO232" s="25"/>
      <c r="AP232" s="25"/>
      <c r="AQ232" s="25"/>
      <c r="AR232" s="25"/>
      <c r="AS232" s="25"/>
      <c r="AT232" s="25"/>
      <c r="AU232" s="25"/>
      <c r="AV232" s="25"/>
      <c r="AW232" s="25"/>
      <c r="AX232" s="25"/>
      <c r="AY232" s="25"/>
      <c r="AZ232" s="25"/>
      <c r="BA232" s="25"/>
    </row>
    <row r="233" spans="2:53" x14ac:dyDescent="0.2">
      <c r="B233" s="84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25"/>
      <c r="U233" s="25"/>
      <c r="V233" s="25"/>
      <c r="W233" s="25"/>
      <c r="X233" s="25"/>
      <c r="Y233" s="25"/>
      <c r="Z233" s="25"/>
      <c r="AA233" s="25"/>
      <c r="AB233" s="25"/>
      <c r="AC233" s="25"/>
      <c r="AD233" s="25"/>
      <c r="AE233" s="25"/>
      <c r="AF233" s="25"/>
      <c r="AG233" s="25"/>
      <c r="AH233" s="25"/>
      <c r="AI233" s="25"/>
      <c r="AJ233" s="25"/>
      <c r="AK233" s="25"/>
      <c r="AL233" s="25"/>
      <c r="AM233" s="25"/>
      <c r="AN233" s="25"/>
      <c r="AO233" s="25"/>
      <c r="AP233" s="25"/>
      <c r="AQ233" s="25"/>
      <c r="AR233" s="25"/>
      <c r="AS233" s="25"/>
      <c r="AT233" s="25"/>
      <c r="AU233" s="25"/>
      <c r="AV233" s="25"/>
      <c r="AW233" s="25"/>
      <c r="AX233" s="25"/>
      <c r="AY233" s="25"/>
      <c r="AZ233" s="25"/>
      <c r="BA233" s="25"/>
    </row>
    <row r="234" spans="2:53" x14ac:dyDescent="0.2">
      <c r="B234" s="84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  <c r="T234" s="25"/>
      <c r="U234" s="25"/>
      <c r="V234" s="25"/>
      <c r="W234" s="25"/>
      <c r="X234" s="25"/>
      <c r="Y234" s="25"/>
      <c r="Z234" s="25"/>
      <c r="AA234" s="25"/>
      <c r="AB234" s="25"/>
      <c r="AC234" s="25"/>
      <c r="AD234" s="25"/>
      <c r="AE234" s="25"/>
      <c r="AF234" s="25"/>
      <c r="AG234" s="25"/>
      <c r="AH234" s="25"/>
      <c r="AI234" s="25"/>
      <c r="AJ234" s="25"/>
      <c r="AK234" s="25"/>
      <c r="AL234" s="25"/>
      <c r="AM234" s="25"/>
      <c r="AN234" s="25"/>
      <c r="AO234" s="25"/>
      <c r="AP234" s="25"/>
      <c r="AQ234" s="25"/>
      <c r="AR234" s="25"/>
      <c r="AS234" s="25"/>
      <c r="AT234" s="25"/>
      <c r="AU234" s="25"/>
      <c r="AV234" s="25"/>
      <c r="AW234" s="25"/>
      <c r="AX234" s="25"/>
      <c r="AY234" s="25"/>
      <c r="AZ234" s="25"/>
      <c r="BA234" s="25"/>
    </row>
    <row r="235" spans="2:53" x14ac:dyDescent="0.2">
      <c r="B235" s="84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25"/>
      <c r="V235" s="25"/>
      <c r="W235" s="25"/>
      <c r="X235" s="25"/>
      <c r="Y235" s="25"/>
      <c r="Z235" s="25"/>
      <c r="AA235" s="25"/>
      <c r="AB235" s="25"/>
      <c r="AC235" s="25"/>
      <c r="AD235" s="25"/>
      <c r="AE235" s="25"/>
      <c r="AF235" s="25"/>
      <c r="AG235" s="25"/>
      <c r="AH235" s="25"/>
      <c r="AI235" s="25"/>
      <c r="AJ235" s="25"/>
      <c r="AK235" s="25"/>
      <c r="AL235" s="25"/>
      <c r="AM235" s="25"/>
      <c r="AN235" s="25"/>
      <c r="AO235" s="25"/>
      <c r="AP235" s="25"/>
      <c r="AQ235" s="25"/>
      <c r="AR235" s="25"/>
      <c r="AS235" s="25"/>
      <c r="AT235" s="25"/>
      <c r="AU235" s="25"/>
      <c r="AV235" s="25"/>
      <c r="AW235" s="25"/>
      <c r="AX235" s="25"/>
      <c r="AY235" s="25"/>
      <c r="AZ235" s="25"/>
      <c r="BA235" s="25"/>
    </row>
    <row r="236" spans="2:53" x14ac:dyDescent="0.2">
      <c r="B236" s="84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  <c r="T236" s="25"/>
      <c r="U236" s="25"/>
      <c r="V236" s="25"/>
      <c r="W236" s="25"/>
      <c r="X236" s="25"/>
      <c r="Y236" s="25"/>
      <c r="Z236" s="25"/>
      <c r="AA236" s="25"/>
      <c r="AB236" s="25"/>
      <c r="AC236" s="25"/>
      <c r="AD236" s="25"/>
      <c r="AE236" s="25"/>
      <c r="AF236" s="25"/>
      <c r="AG236" s="25"/>
      <c r="AH236" s="25"/>
      <c r="AI236" s="25"/>
      <c r="AJ236" s="25"/>
      <c r="AK236" s="25"/>
      <c r="AL236" s="25"/>
      <c r="AM236" s="25"/>
      <c r="AN236" s="25"/>
      <c r="AO236" s="25"/>
      <c r="AP236" s="25"/>
      <c r="AQ236" s="25"/>
      <c r="AR236" s="25"/>
      <c r="AS236" s="25"/>
      <c r="AT236" s="25"/>
      <c r="AU236" s="25"/>
      <c r="AV236" s="25"/>
      <c r="AW236" s="25"/>
      <c r="AX236" s="25"/>
      <c r="AY236" s="25"/>
      <c r="AZ236" s="25"/>
      <c r="BA236" s="25"/>
    </row>
    <row r="237" spans="2:53" x14ac:dyDescent="0.2">
      <c r="B237" s="84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25"/>
      <c r="V237" s="25"/>
      <c r="W237" s="25"/>
      <c r="X237" s="25"/>
      <c r="Y237" s="25"/>
      <c r="Z237" s="25"/>
      <c r="AA237" s="25"/>
      <c r="AB237" s="25"/>
      <c r="AC237" s="25"/>
      <c r="AD237" s="25"/>
      <c r="AE237" s="25"/>
      <c r="AF237" s="25"/>
      <c r="AG237" s="25"/>
      <c r="AH237" s="25"/>
      <c r="AI237" s="25"/>
      <c r="AJ237" s="25"/>
      <c r="AK237" s="25"/>
      <c r="AL237" s="25"/>
      <c r="AM237" s="25"/>
      <c r="AN237" s="25"/>
      <c r="AO237" s="25"/>
      <c r="AP237" s="25"/>
      <c r="AQ237" s="25"/>
      <c r="AR237" s="25"/>
      <c r="AS237" s="25"/>
      <c r="AT237" s="25"/>
      <c r="AU237" s="25"/>
      <c r="AV237" s="25"/>
      <c r="AW237" s="25"/>
      <c r="AX237" s="25"/>
      <c r="AY237" s="25"/>
      <c r="AZ237" s="25"/>
      <c r="BA237" s="25"/>
    </row>
    <row r="238" spans="2:53" x14ac:dyDescent="0.2">
      <c r="B238" s="84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25"/>
      <c r="U238" s="25"/>
      <c r="V238" s="25"/>
      <c r="W238" s="25"/>
      <c r="X238" s="25"/>
      <c r="Y238" s="25"/>
      <c r="Z238" s="25"/>
      <c r="AA238" s="25"/>
      <c r="AB238" s="25"/>
      <c r="AC238" s="25"/>
      <c r="AD238" s="25"/>
      <c r="AE238" s="25"/>
      <c r="AF238" s="25"/>
      <c r="AG238" s="25"/>
      <c r="AH238" s="25"/>
      <c r="AI238" s="25"/>
      <c r="AJ238" s="25"/>
      <c r="AK238" s="25"/>
      <c r="AL238" s="25"/>
      <c r="AM238" s="25"/>
      <c r="AN238" s="25"/>
      <c r="AO238" s="25"/>
      <c r="AP238" s="25"/>
      <c r="AQ238" s="25"/>
      <c r="AR238" s="25"/>
      <c r="AS238" s="25"/>
      <c r="AT238" s="25"/>
      <c r="AU238" s="25"/>
      <c r="AV238" s="25"/>
      <c r="AW238" s="25"/>
      <c r="AX238" s="25"/>
      <c r="AY238" s="25"/>
      <c r="AZ238" s="25"/>
      <c r="BA238" s="25"/>
    </row>
    <row r="239" spans="2:53" x14ac:dyDescent="0.2">
      <c r="B239" s="84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25"/>
      <c r="V239" s="25"/>
      <c r="W239" s="25"/>
      <c r="X239" s="25"/>
      <c r="Y239" s="25"/>
      <c r="Z239" s="25"/>
      <c r="AA239" s="25"/>
      <c r="AB239" s="25"/>
      <c r="AC239" s="25"/>
      <c r="AD239" s="25"/>
      <c r="AE239" s="25"/>
      <c r="AF239" s="25"/>
      <c r="AG239" s="25"/>
      <c r="AH239" s="25"/>
      <c r="AI239" s="25"/>
      <c r="AJ239" s="25"/>
      <c r="AK239" s="25"/>
      <c r="AL239" s="25"/>
      <c r="AM239" s="25"/>
      <c r="AN239" s="25"/>
      <c r="AO239" s="25"/>
      <c r="AP239" s="25"/>
      <c r="AQ239" s="25"/>
      <c r="AR239" s="25"/>
      <c r="AS239" s="25"/>
      <c r="AT239" s="25"/>
      <c r="AU239" s="25"/>
      <c r="AV239" s="25"/>
      <c r="AW239" s="25"/>
      <c r="AX239" s="25"/>
      <c r="AY239" s="25"/>
      <c r="AZ239" s="25"/>
      <c r="BA239" s="25"/>
    </row>
    <row r="240" spans="2:53" x14ac:dyDescent="0.2">
      <c r="B240" s="84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25"/>
      <c r="U240" s="25"/>
      <c r="V240" s="25"/>
      <c r="W240" s="25"/>
      <c r="X240" s="25"/>
      <c r="Y240" s="25"/>
      <c r="Z240" s="25"/>
      <c r="AA240" s="25"/>
      <c r="AB240" s="25"/>
      <c r="AC240" s="25"/>
      <c r="AD240" s="25"/>
      <c r="AE240" s="25"/>
      <c r="AF240" s="25"/>
      <c r="AG240" s="25"/>
      <c r="AH240" s="25"/>
      <c r="AI240" s="25"/>
      <c r="AJ240" s="25"/>
      <c r="AK240" s="25"/>
      <c r="AL240" s="25"/>
      <c r="AM240" s="25"/>
      <c r="AN240" s="25"/>
      <c r="AO240" s="25"/>
      <c r="AP240" s="25"/>
      <c r="AQ240" s="25"/>
      <c r="AR240" s="25"/>
      <c r="AS240" s="25"/>
      <c r="AT240" s="25"/>
      <c r="AU240" s="25"/>
      <c r="AV240" s="25"/>
      <c r="AW240" s="25"/>
      <c r="AX240" s="25"/>
      <c r="AY240" s="25"/>
      <c r="AZ240" s="25"/>
      <c r="BA240" s="25"/>
    </row>
    <row r="241" spans="2:53" x14ac:dyDescent="0.2">
      <c r="B241" s="84"/>
      <c r="C241" s="25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  <c r="T241" s="25"/>
      <c r="U241" s="25"/>
      <c r="V241" s="25"/>
      <c r="W241" s="25"/>
      <c r="X241" s="25"/>
      <c r="Y241" s="25"/>
      <c r="Z241" s="25"/>
      <c r="AA241" s="25"/>
      <c r="AB241" s="25"/>
      <c r="AC241" s="25"/>
      <c r="AD241" s="25"/>
      <c r="AE241" s="25"/>
      <c r="AF241" s="25"/>
      <c r="AG241" s="25"/>
      <c r="AH241" s="25"/>
      <c r="AI241" s="25"/>
      <c r="AJ241" s="25"/>
      <c r="AK241" s="25"/>
      <c r="AL241" s="25"/>
      <c r="AM241" s="25"/>
      <c r="AN241" s="25"/>
      <c r="AO241" s="25"/>
      <c r="AP241" s="25"/>
      <c r="AQ241" s="25"/>
      <c r="AR241" s="25"/>
      <c r="AS241" s="25"/>
      <c r="AT241" s="25"/>
      <c r="AU241" s="25"/>
      <c r="AV241" s="25"/>
      <c r="AW241" s="25"/>
      <c r="AX241" s="25"/>
      <c r="AY241" s="25"/>
      <c r="AZ241" s="25"/>
      <c r="BA241" s="25"/>
    </row>
    <row r="242" spans="2:53" x14ac:dyDescent="0.2">
      <c r="B242" s="84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25"/>
      <c r="U242" s="25"/>
      <c r="V242" s="25"/>
      <c r="W242" s="25"/>
      <c r="X242" s="25"/>
      <c r="Y242" s="25"/>
      <c r="Z242" s="25"/>
      <c r="AA242" s="25"/>
      <c r="AB242" s="25"/>
      <c r="AC242" s="25"/>
      <c r="AD242" s="25"/>
      <c r="AE242" s="25"/>
      <c r="AF242" s="25"/>
      <c r="AG242" s="25"/>
      <c r="AH242" s="25"/>
      <c r="AI242" s="25"/>
      <c r="AJ242" s="25"/>
      <c r="AK242" s="25"/>
      <c r="AL242" s="25"/>
      <c r="AM242" s="25"/>
      <c r="AN242" s="25"/>
      <c r="AO242" s="25"/>
      <c r="AP242" s="25"/>
      <c r="AQ242" s="25"/>
      <c r="AR242" s="25"/>
      <c r="AS242" s="25"/>
      <c r="AT242" s="25"/>
      <c r="AU242" s="25"/>
      <c r="AV242" s="25"/>
      <c r="AW242" s="25"/>
      <c r="AX242" s="25"/>
      <c r="AY242" s="25"/>
      <c r="AZ242" s="25"/>
      <c r="BA242" s="25"/>
    </row>
    <row r="243" spans="2:53" x14ac:dyDescent="0.2">
      <c r="B243" s="84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  <c r="T243" s="25"/>
      <c r="U243" s="25"/>
      <c r="V243" s="25"/>
      <c r="W243" s="25"/>
      <c r="X243" s="25"/>
      <c r="Y243" s="25"/>
      <c r="Z243" s="25"/>
      <c r="AA243" s="25"/>
      <c r="AB243" s="25"/>
      <c r="AC243" s="25"/>
      <c r="AD243" s="25"/>
      <c r="AE243" s="25"/>
      <c r="AF243" s="25"/>
      <c r="AG243" s="25"/>
      <c r="AH243" s="25"/>
      <c r="AI243" s="25"/>
      <c r="AJ243" s="25"/>
      <c r="AK243" s="25"/>
      <c r="AL243" s="25"/>
      <c r="AM243" s="25"/>
      <c r="AN243" s="25"/>
      <c r="AO243" s="25"/>
      <c r="AP243" s="25"/>
      <c r="AQ243" s="25"/>
      <c r="AR243" s="25"/>
      <c r="AS243" s="25"/>
      <c r="AT243" s="25"/>
      <c r="AU243" s="25"/>
      <c r="AV243" s="25"/>
      <c r="AW243" s="25"/>
      <c r="AX243" s="25"/>
      <c r="AY243" s="25"/>
      <c r="AZ243" s="25"/>
      <c r="BA243" s="25"/>
    </row>
    <row r="244" spans="2:53" x14ac:dyDescent="0.2">
      <c r="B244" s="84"/>
      <c r="C244" s="25"/>
      <c r="D244" s="2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  <c r="T244" s="25"/>
      <c r="U244" s="25"/>
      <c r="V244" s="25"/>
      <c r="W244" s="25"/>
      <c r="X244" s="25"/>
      <c r="Y244" s="25"/>
      <c r="Z244" s="25"/>
      <c r="AA244" s="25"/>
      <c r="AB244" s="25"/>
      <c r="AC244" s="25"/>
      <c r="AD244" s="25"/>
      <c r="AE244" s="25"/>
      <c r="AF244" s="25"/>
      <c r="AG244" s="25"/>
      <c r="AH244" s="25"/>
      <c r="AI244" s="25"/>
      <c r="AJ244" s="25"/>
      <c r="AK244" s="25"/>
      <c r="AL244" s="25"/>
      <c r="AM244" s="25"/>
      <c r="AN244" s="25"/>
      <c r="AO244" s="25"/>
      <c r="AP244" s="25"/>
      <c r="AQ244" s="25"/>
      <c r="AR244" s="25"/>
      <c r="AS244" s="25"/>
      <c r="AT244" s="25"/>
      <c r="AU244" s="25"/>
      <c r="AV244" s="25"/>
      <c r="AW244" s="25"/>
      <c r="AX244" s="25"/>
      <c r="AY244" s="25"/>
      <c r="AZ244" s="25"/>
      <c r="BA244" s="25"/>
    </row>
    <row r="245" spans="2:53" x14ac:dyDescent="0.2">
      <c r="B245" s="84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  <c r="T245" s="25"/>
      <c r="U245" s="25"/>
      <c r="V245" s="25"/>
      <c r="W245" s="25"/>
      <c r="X245" s="25"/>
      <c r="Y245" s="25"/>
      <c r="Z245" s="25"/>
      <c r="AA245" s="25"/>
      <c r="AB245" s="25"/>
      <c r="AC245" s="25"/>
      <c r="AD245" s="25"/>
      <c r="AE245" s="25"/>
      <c r="AF245" s="25"/>
      <c r="AG245" s="25"/>
      <c r="AH245" s="25"/>
      <c r="AI245" s="25"/>
      <c r="AJ245" s="25"/>
      <c r="AK245" s="25"/>
      <c r="AL245" s="25"/>
      <c r="AM245" s="25"/>
      <c r="AN245" s="25"/>
      <c r="AO245" s="25"/>
      <c r="AP245" s="25"/>
      <c r="AQ245" s="25"/>
      <c r="AR245" s="25"/>
      <c r="AS245" s="25"/>
      <c r="AT245" s="25"/>
      <c r="AU245" s="25"/>
      <c r="AV245" s="25"/>
      <c r="AW245" s="25"/>
      <c r="AX245" s="25"/>
      <c r="AY245" s="25"/>
      <c r="AZ245" s="25"/>
      <c r="BA245" s="25"/>
    </row>
    <row r="246" spans="2:53" x14ac:dyDescent="0.2">
      <c r="B246" s="84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25"/>
      <c r="U246" s="25"/>
      <c r="V246" s="25"/>
      <c r="W246" s="25"/>
      <c r="X246" s="25"/>
      <c r="Y246" s="25"/>
      <c r="Z246" s="25"/>
      <c r="AA246" s="25"/>
      <c r="AB246" s="25"/>
      <c r="AC246" s="25"/>
      <c r="AD246" s="25"/>
      <c r="AE246" s="25"/>
      <c r="AF246" s="25"/>
      <c r="AG246" s="25"/>
      <c r="AH246" s="25"/>
      <c r="AI246" s="25"/>
      <c r="AJ246" s="25"/>
      <c r="AK246" s="25"/>
      <c r="AL246" s="25"/>
      <c r="AM246" s="25"/>
      <c r="AN246" s="25"/>
      <c r="AO246" s="25"/>
      <c r="AP246" s="25"/>
      <c r="AQ246" s="25"/>
      <c r="AR246" s="25"/>
      <c r="AS246" s="25"/>
      <c r="AT246" s="25"/>
      <c r="AU246" s="25"/>
      <c r="AV246" s="25"/>
      <c r="AW246" s="25"/>
      <c r="AX246" s="25"/>
      <c r="AY246" s="25"/>
      <c r="AZ246" s="25"/>
      <c r="BA246" s="25"/>
    </row>
    <row r="247" spans="2:53" x14ac:dyDescent="0.2">
      <c r="B247" s="84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  <c r="T247" s="25"/>
      <c r="U247" s="25"/>
      <c r="V247" s="25"/>
      <c r="W247" s="25"/>
      <c r="X247" s="25"/>
      <c r="Y247" s="25"/>
      <c r="Z247" s="25"/>
      <c r="AA247" s="25"/>
      <c r="AB247" s="25"/>
      <c r="AC247" s="25"/>
      <c r="AD247" s="25"/>
      <c r="AE247" s="25"/>
      <c r="AF247" s="25"/>
      <c r="AG247" s="25"/>
      <c r="AH247" s="25"/>
      <c r="AI247" s="25"/>
      <c r="AJ247" s="25"/>
      <c r="AK247" s="25"/>
      <c r="AL247" s="25"/>
      <c r="AM247" s="25"/>
      <c r="AN247" s="25"/>
      <c r="AO247" s="25"/>
      <c r="AP247" s="25"/>
      <c r="AQ247" s="25"/>
      <c r="AR247" s="25"/>
      <c r="AS247" s="25"/>
      <c r="AT247" s="25"/>
      <c r="AU247" s="25"/>
      <c r="AV247" s="25"/>
      <c r="AW247" s="25"/>
      <c r="AX247" s="25"/>
      <c r="AY247" s="25"/>
      <c r="AZ247" s="25"/>
      <c r="BA247" s="25"/>
    </row>
    <row r="248" spans="2:53" x14ac:dyDescent="0.2">
      <c r="B248" s="84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25"/>
      <c r="U248" s="25"/>
      <c r="V248" s="25"/>
      <c r="W248" s="25"/>
      <c r="X248" s="25"/>
      <c r="Y248" s="25"/>
      <c r="Z248" s="25"/>
      <c r="AA248" s="25"/>
      <c r="AB248" s="25"/>
      <c r="AC248" s="25"/>
      <c r="AD248" s="25"/>
      <c r="AE248" s="25"/>
      <c r="AF248" s="25"/>
      <c r="AG248" s="25"/>
      <c r="AH248" s="25"/>
      <c r="AI248" s="25"/>
      <c r="AJ248" s="25"/>
      <c r="AK248" s="25"/>
      <c r="AL248" s="25"/>
      <c r="AM248" s="25"/>
      <c r="AN248" s="25"/>
      <c r="AO248" s="25"/>
      <c r="AP248" s="25"/>
      <c r="AQ248" s="25"/>
      <c r="AR248" s="25"/>
      <c r="AS248" s="25"/>
      <c r="AT248" s="25"/>
      <c r="AU248" s="25"/>
      <c r="AV248" s="25"/>
      <c r="AW248" s="25"/>
      <c r="AX248" s="25"/>
      <c r="AY248" s="25"/>
      <c r="AZ248" s="25"/>
      <c r="BA248" s="25"/>
    </row>
    <row r="249" spans="2:53" x14ac:dyDescent="0.2">
      <c r="B249" s="84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25"/>
      <c r="U249" s="25"/>
      <c r="V249" s="25"/>
      <c r="W249" s="25"/>
      <c r="X249" s="25"/>
      <c r="Y249" s="25"/>
      <c r="Z249" s="25"/>
      <c r="AA249" s="25"/>
      <c r="AB249" s="25"/>
      <c r="AC249" s="25"/>
      <c r="AD249" s="25"/>
      <c r="AE249" s="25"/>
      <c r="AF249" s="25"/>
      <c r="AG249" s="25"/>
      <c r="AH249" s="25"/>
      <c r="AI249" s="25"/>
      <c r="AJ249" s="25"/>
      <c r="AK249" s="25"/>
      <c r="AL249" s="25"/>
      <c r="AM249" s="25"/>
      <c r="AN249" s="25"/>
      <c r="AO249" s="25"/>
      <c r="AP249" s="25"/>
      <c r="AQ249" s="25"/>
      <c r="AR249" s="25"/>
      <c r="AS249" s="25"/>
      <c r="AT249" s="25"/>
      <c r="AU249" s="25"/>
      <c r="AV249" s="25"/>
      <c r="AW249" s="25"/>
      <c r="AX249" s="25"/>
      <c r="AY249" s="25"/>
      <c r="AZ249" s="25"/>
      <c r="BA249" s="25"/>
    </row>
    <row r="250" spans="2:53" x14ac:dyDescent="0.2">
      <c r="B250" s="84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25"/>
      <c r="U250" s="25"/>
      <c r="V250" s="25"/>
      <c r="W250" s="25"/>
      <c r="X250" s="25"/>
      <c r="Y250" s="25"/>
      <c r="Z250" s="25"/>
      <c r="AA250" s="25"/>
      <c r="AB250" s="25"/>
      <c r="AC250" s="25"/>
      <c r="AD250" s="25"/>
      <c r="AE250" s="25"/>
      <c r="AF250" s="25"/>
      <c r="AG250" s="25"/>
      <c r="AH250" s="25"/>
      <c r="AI250" s="25"/>
      <c r="AJ250" s="25"/>
      <c r="AK250" s="25"/>
      <c r="AL250" s="25"/>
      <c r="AM250" s="25"/>
      <c r="AN250" s="25"/>
      <c r="AO250" s="25"/>
      <c r="AP250" s="25"/>
      <c r="AQ250" s="25"/>
      <c r="AR250" s="25"/>
      <c r="AS250" s="25"/>
      <c r="AT250" s="25"/>
      <c r="AU250" s="25"/>
      <c r="AV250" s="25"/>
      <c r="AW250" s="25"/>
      <c r="AX250" s="25"/>
      <c r="AY250" s="25"/>
      <c r="AZ250" s="25"/>
      <c r="BA250" s="25"/>
    </row>
    <row r="251" spans="2:53" x14ac:dyDescent="0.2">
      <c r="B251" s="84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25"/>
      <c r="U251" s="25"/>
      <c r="V251" s="25"/>
      <c r="W251" s="25"/>
      <c r="X251" s="25"/>
      <c r="Y251" s="25"/>
      <c r="Z251" s="25"/>
      <c r="AA251" s="25"/>
      <c r="AB251" s="25"/>
      <c r="AC251" s="25"/>
      <c r="AD251" s="25"/>
      <c r="AE251" s="25"/>
      <c r="AF251" s="25"/>
      <c r="AG251" s="25"/>
      <c r="AH251" s="25"/>
      <c r="AI251" s="25"/>
      <c r="AJ251" s="25"/>
      <c r="AK251" s="25"/>
      <c r="AL251" s="25"/>
      <c r="AM251" s="25"/>
      <c r="AN251" s="25"/>
      <c r="AO251" s="25"/>
      <c r="AP251" s="25"/>
      <c r="AQ251" s="25"/>
      <c r="AR251" s="25"/>
      <c r="AS251" s="25"/>
      <c r="AT251" s="25"/>
      <c r="AU251" s="25"/>
      <c r="AV251" s="25"/>
      <c r="AW251" s="25"/>
      <c r="AX251" s="25"/>
      <c r="AY251" s="25"/>
      <c r="AZ251" s="25"/>
      <c r="BA251" s="25"/>
    </row>
    <row r="252" spans="2:53" x14ac:dyDescent="0.2">
      <c r="B252" s="84"/>
      <c r="C252" s="25"/>
      <c r="D252" s="25"/>
      <c r="E252" s="25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  <c r="T252" s="25"/>
      <c r="U252" s="25"/>
      <c r="V252" s="25"/>
      <c r="W252" s="25"/>
      <c r="X252" s="25"/>
      <c r="Y252" s="25"/>
      <c r="Z252" s="25"/>
      <c r="AA252" s="25"/>
      <c r="AB252" s="25"/>
      <c r="AC252" s="25"/>
      <c r="AD252" s="25"/>
      <c r="AE252" s="25"/>
      <c r="AF252" s="25"/>
      <c r="AG252" s="25"/>
      <c r="AH252" s="25"/>
      <c r="AI252" s="25"/>
      <c r="AJ252" s="25"/>
      <c r="AK252" s="25"/>
      <c r="AL252" s="25"/>
      <c r="AM252" s="25"/>
      <c r="AN252" s="25"/>
      <c r="AO252" s="25"/>
      <c r="AP252" s="25"/>
      <c r="AQ252" s="25"/>
      <c r="AR252" s="25"/>
      <c r="AS252" s="25"/>
      <c r="AT252" s="25"/>
      <c r="AU252" s="25"/>
      <c r="AV252" s="25"/>
      <c r="AW252" s="25"/>
      <c r="AX252" s="25"/>
      <c r="AY252" s="25"/>
      <c r="AZ252" s="25"/>
      <c r="BA252" s="25"/>
    </row>
    <row r="253" spans="2:53" x14ac:dyDescent="0.2">
      <c r="B253" s="84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25"/>
      <c r="U253" s="25"/>
      <c r="V253" s="25"/>
      <c r="W253" s="25"/>
      <c r="X253" s="25"/>
      <c r="Y253" s="25"/>
      <c r="Z253" s="25"/>
      <c r="AA253" s="25"/>
      <c r="AB253" s="25"/>
      <c r="AC253" s="25"/>
      <c r="AD253" s="25"/>
      <c r="AE253" s="25"/>
      <c r="AF253" s="25"/>
      <c r="AG253" s="25"/>
      <c r="AH253" s="25"/>
      <c r="AI253" s="25"/>
      <c r="AJ253" s="25"/>
      <c r="AK253" s="25"/>
      <c r="AL253" s="25"/>
      <c r="AM253" s="25"/>
      <c r="AN253" s="25"/>
      <c r="AO253" s="25"/>
      <c r="AP253" s="25"/>
      <c r="AQ253" s="25"/>
      <c r="AR253" s="25"/>
      <c r="AS253" s="25"/>
      <c r="AT253" s="25"/>
      <c r="AU253" s="25"/>
      <c r="AV253" s="25"/>
      <c r="AW253" s="25"/>
      <c r="AX253" s="25"/>
      <c r="AY253" s="25"/>
      <c r="AZ253" s="25"/>
      <c r="BA253" s="25"/>
    </row>
    <row r="254" spans="2:53" x14ac:dyDescent="0.2">
      <c r="B254" s="84"/>
      <c r="C254" s="25"/>
      <c r="D254" s="25"/>
      <c r="E254" s="25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  <c r="T254" s="25"/>
      <c r="U254" s="25"/>
      <c r="V254" s="25"/>
      <c r="W254" s="25"/>
      <c r="X254" s="25"/>
      <c r="Y254" s="25"/>
      <c r="Z254" s="25"/>
      <c r="AA254" s="25"/>
      <c r="AB254" s="25"/>
      <c r="AC254" s="25"/>
      <c r="AD254" s="25"/>
      <c r="AE254" s="25"/>
      <c r="AF254" s="25"/>
      <c r="AG254" s="25"/>
      <c r="AH254" s="25"/>
      <c r="AI254" s="25"/>
      <c r="AJ254" s="25"/>
      <c r="AK254" s="25"/>
      <c r="AL254" s="25"/>
      <c r="AM254" s="25"/>
      <c r="AN254" s="25"/>
      <c r="AO254" s="25"/>
      <c r="AP254" s="25"/>
      <c r="AQ254" s="25"/>
      <c r="AR254" s="25"/>
      <c r="AS254" s="25"/>
      <c r="AT254" s="25"/>
      <c r="AU254" s="25"/>
      <c r="AV254" s="25"/>
      <c r="AW254" s="25"/>
      <c r="AX254" s="25"/>
      <c r="AY254" s="25"/>
      <c r="AZ254" s="25"/>
      <c r="BA254" s="25"/>
    </row>
    <row r="255" spans="2:53" x14ac:dyDescent="0.2">
      <c r="B255" s="84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  <c r="T255" s="25"/>
      <c r="U255" s="25"/>
      <c r="V255" s="25"/>
      <c r="W255" s="25"/>
      <c r="X255" s="25"/>
      <c r="Y255" s="25"/>
      <c r="Z255" s="25"/>
      <c r="AA255" s="25"/>
      <c r="AB255" s="25"/>
      <c r="AC255" s="25"/>
      <c r="AD255" s="25"/>
      <c r="AE255" s="25"/>
      <c r="AF255" s="25"/>
      <c r="AG255" s="25"/>
      <c r="AH255" s="25"/>
      <c r="AI255" s="25"/>
      <c r="AJ255" s="25"/>
      <c r="AK255" s="25"/>
      <c r="AL255" s="25"/>
      <c r="AM255" s="25"/>
      <c r="AN255" s="25"/>
      <c r="AO255" s="25"/>
      <c r="AP255" s="25"/>
      <c r="AQ255" s="25"/>
      <c r="AR255" s="25"/>
      <c r="AS255" s="25"/>
      <c r="AT255" s="25"/>
      <c r="AU255" s="25"/>
      <c r="AV255" s="25"/>
      <c r="AW255" s="25"/>
      <c r="AX255" s="25"/>
      <c r="AY255" s="25"/>
      <c r="AZ255" s="25"/>
      <c r="BA255" s="25"/>
    </row>
    <row r="256" spans="2:53" x14ac:dyDescent="0.2">
      <c r="B256" s="84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  <c r="T256" s="25"/>
      <c r="U256" s="25"/>
      <c r="V256" s="25"/>
      <c r="W256" s="25"/>
      <c r="X256" s="25"/>
      <c r="Y256" s="25"/>
      <c r="Z256" s="25"/>
      <c r="AA256" s="25"/>
      <c r="AB256" s="25"/>
      <c r="AC256" s="25"/>
      <c r="AD256" s="25"/>
      <c r="AE256" s="25"/>
      <c r="AF256" s="25"/>
      <c r="AG256" s="25"/>
      <c r="AH256" s="25"/>
      <c r="AI256" s="25"/>
      <c r="AJ256" s="25"/>
      <c r="AK256" s="25"/>
      <c r="AL256" s="25"/>
      <c r="AM256" s="25"/>
      <c r="AN256" s="25"/>
      <c r="AO256" s="25"/>
      <c r="AP256" s="25"/>
      <c r="AQ256" s="25"/>
      <c r="AR256" s="25"/>
      <c r="AS256" s="25"/>
      <c r="AT256" s="25"/>
      <c r="AU256" s="25"/>
      <c r="AV256" s="25"/>
      <c r="AW256" s="25"/>
      <c r="AX256" s="25"/>
      <c r="AY256" s="25"/>
      <c r="AZ256" s="25"/>
      <c r="BA256" s="25"/>
    </row>
    <row r="257" spans="2:53" x14ac:dyDescent="0.2">
      <c r="B257" s="84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  <c r="T257" s="25"/>
      <c r="U257" s="25"/>
      <c r="V257" s="25"/>
      <c r="W257" s="25"/>
      <c r="X257" s="25"/>
      <c r="Y257" s="25"/>
      <c r="Z257" s="25"/>
      <c r="AA257" s="25"/>
      <c r="AB257" s="25"/>
      <c r="AC257" s="25"/>
      <c r="AD257" s="25"/>
      <c r="AE257" s="25"/>
      <c r="AF257" s="25"/>
      <c r="AG257" s="25"/>
      <c r="AH257" s="25"/>
      <c r="AI257" s="25"/>
      <c r="AJ257" s="25"/>
      <c r="AK257" s="25"/>
      <c r="AL257" s="25"/>
      <c r="AM257" s="25"/>
      <c r="AN257" s="25"/>
      <c r="AO257" s="25"/>
      <c r="AP257" s="25"/>
      <c r="AQ257" s="25"/>
      <c r="AR257" s="25"/>
      <c r="AS257" s="25"/>
      <c r="AT257" s="25"/>
      <c r="AU257" s="25"/>
      <c r="AV257" s="25"/>
      <c r="AW257" s="25"/>
      <c r="AX257" s="25"/>
      <c r="AY257" s="25"/>
      <c r="AZ257" s="25"/>
      <c r="BA257" s="25"/>
    </row>
    <row r="258" spans="2:53" x14ac:dyDescent="0.2">
      <c r="B258" s="84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  <c r="T258" s="25"/>
      <c r="U258" s="25"/>
      <c r="V258" s="25"/>
      <c r="W258" s="25"/>
      <c r="X258" s="25"/>
      <c r="Y258" s="25"/>
      <c r="Z258" s="25"/>
      <c r="AA258" s="25"/>
      <c r="AB258" s="25"/>
      <c r="AC258" s="25"/>
      <c r="AD258" s="25"/>
      <c r="AE258" s="25"/>
      <c r="AF258" s="25"/>
      <c r="AG258" s="25"/>
      <c r="AH258" s="25"/>
      <c r="AI258" s="25"/>
      <c r="AJ258" s="25"/>
      <c r="AK258" s="25"/>
      <c r="AL258" s="25"/>
      <c r="AM258" s="25"/>
      <c r="AN258" s="25"/>
      <c r="AO258" s="25"/>
      <c r="AP258" s="25"/>
      <c r="AQ258" s="25"/>
      <c r="AR258" s="25"/>
      <c r="AS258" s="25"/>
      <c r="AT258" s="25"/>
      <c r="AU258" s="25"/>
      <c r="AV258" s="25"/>
      <c r="AW258" s="25"/>
      <c r="AX258" s="25"/>
      <c r="AY258" s="25"/>
      <c r="AZ258" s="25"/>
      <c r="BA258" s="25"/>
    </row>
    <row r="259" spans="2:53" x14ac:dyDescent="0.2">
      <c r="B259" s="84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  <c r="T259" s="25"/>
      <c r="U259" s="25"/>
      <c r="V259" s="25"/>
      <c r="W259" s="25"/>
      <c r="X259" s="25"/>
      <c r="Y259" s="25"/>
      <c r="Z259" s="25"/>
      <c r="AA259" s="25"/>
      <c r="AB259" s="25"/>
      <c r="AC259" s="25"/>
      <c r="AD259" s="25"/>
      <c r="AE259" s="25"/>
      <c r="AF259" s="25"/>
      <c r="AG259" s="25"/>
      <c r="AH259" s="25"/>
      <c r="AI259" s="25"/>
      <c r="AJ259" s="25"/>
      <c r="AK259" s="25"/>
      <c r="AL259" s="25"/>
      <c r="AM259" s="25"/>
      <c r="AN259" s="25"/>
      <c r="AO259" s="25"/>
      <c r="AP259" s="25"/>
      <c r="AQ259" s="25"/>
      <c r="AR259" s="25"/>
      <c r="AS259" s="25"/>
      <c r="AT259" s="25"/>
      <c r="AU259" s="25"/>
      <c r="AV259" s="25"/>
      <c r="AW259" s="25"/>
      <c r="AX259" s="25"/>
      <c r="AY259" s="25"/>
      <c r="AZ259" s="25"/>
      <c r="BA259" s="25"/>
    </row>
    <row r="260" spans="2:53" x14ac:dyDescent="0.2">
      <c r="B260" s="84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  <c r="T260" s="25"/>
      <c r="U260" s="25"/>
      <c r="V260" s="25"/>
      <c r="W260" s="25"/>
      <c r="X260" s="25"/>
      <c r="Y260" s="25"/>
      <c r="Z260" s="25"/>
      <c r="AA260" s="25"/>
      <c r="AB260" s="25"/>
      <c r="AC260" s="25"/>
      <c r="AD260" s="25"/>
      <c r="AE260" s="25"/>
      <c r="AF260" s="25"/>
      <c r="AG260" s="25"/>
      <c r="AH260" s="25"/>
      <c r="AI260" s="25"/>
      <c r="AJ260" s="25"/>
      <c r="AK260" s="25"/>
      <c r="AL260" s="25"/>
      <c r="AM260" s="25"/>
      <c r="AN260" s="25"/>
      <c r="AO260" s="25"/>
      <c r="AP260" s="25"/>
      <c r="AQ260" s="25"/>
      <c r="AR260" s="25"/>
      <c r="AS260" s="25"/>
      <c r="AT260" s="25"/>
      <c r="AU260" s="25"/>
      <c r="AV260" s="25"/>
      <c r="AW260" s="25"/>
      <c r="AX260" s="25"/>
      <c r="AY260" s="25"/>
      <c r="AZ260" s="25"/>
      <c r="BA260" s="25"/>
    </row>
    <row r="261" spans="2:53" x14ac:dyDescent="0.2">
      <c r="B261" s="84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25"/>
      <c r="V261" s="25"/>
      <c r="W261" s="25"/>
      <c r="X261" s="25"/>
      <c r="Y261" s="25"/>
      <c r="Z261" s="25"/>
      <c r="AA261" s="25"/>
      <c r="AB261" s="25"/>
      <c r="AC261" s="25"/>
      <c r="AD261" s="25"/>
      <c r="AE261" s="25"/>
      <c r="AF261" s="25"/>
      <c r="AG261" s="25"/>
      <c r="AH261" s="25"/>
      <c r="AI261" s="25"/>
      <c r="AJ261" s="25"/>
      <c r="AK261" s="25"/>
      <c r="AL261" s="25"/>
      <c r="AM261" s="25"/>
      <c r="AN261" s="25"/>
      <c r="AO261" s="25"/>
      <c r="AP261" s="25"/>
      <c r="AQ261" s="25"/>
      <c r="AR261" s="25"/>
      <c r="AS261" s="25"/>
      <c r="AT261" s="25"/>
      <c r="AU261" s="25"/>
      <c r="AV261" s="25"/>
      <c r="AW261" s="25"/>
      <c r="AX261" s="25"/>
      <c r="AY261" s="25"/>
      <c r="AZ261" s="25"/>
      <c r="BA261" s="25"/>
    </row>
    <row r="262" spans="2:53" x14ac:dyDescent="0.2">
      <c r="B262" s="84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25"/>
      <c r="V262" s="25"/>
      <c r="W262" s="25"/>
      <c r="X262" s="25"/>
      <c r="Y262" s="25"/>
      <c r="Z262" s="25"/>
      <c r="AA262" s="25"/>
      <c r="AB262" s="25"/>
      <c r="AC262" s="25"/>
      <c r="AD262" s="25"/>
      <c r="AE262" s="25"/>
      <c r="AF262" s="25"/>
      <c r="AG262" s="25"/>
      <c r="AH262" s="25"/>
      <c r="AI262" s="25"/>
      <c r="AJ262" s="25"/>
      <c r="AK262" s="25"/>
      <c r="AL262" s="25"/>
      <c r="AM262" s="25"/>
      <c r="AN262" s="25"/>
      <c r="AO262" s="25"/>
      <c r="AP262" s="25"/>
      <c r="AQ262" s="25"/>
      <c r="AR262" s="25"/>
      <c r="AS262" s="25"/>
      <c r="AT262" s="25"/>
      <c r="AU262" s="25"/>
      <c r="AV262" s="25"/>
      <c r="AW262" s="25"/>
      <c r="AX262" s="25"/>
      <c r="AY262" s="25"/>
      <c r="AZ262" s="25"/>
      <c r="BA262" s="25"/>
    </row>
    <row r="263" spans="2:53" x14ac:dyDescent="0.2">
      <c r="B263" s="84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  <c r="T263" s="25"/>
      <c r="U263" s="25"/>
      <c r="V263" s="25"/>
      <c r="W263" s="25"/>
      <c r="X263" s="25"/>
      <c r="Y263" s="25"/>
      <c r="Z263" s="25"/>
      <c r="AA263" s="25"/>
      <c r="AB263" s="25"/>
      <c r="AC263" s="25"/>
      <c r="AD263" s="25"/>
      <c r="AE263" s="25"/>
      <c r="AF263" s="25"/>
      <c r="AG263" s="25"/>
      <c r="AH263" s="25"/>
      <c r="AI263" s="25"/>
      <c r="AJ263" s="25"/>
      <c r="AK263" s="25"/>
      <c r="AL263" s="25"/>
      <c r="AM263" s="25"/>
      <c r="AN263" s="25"/>
      <c r="AO263" s="25"/>
      <c r="AP263" s="25"/>
      <c r="AQ263" s="25"/>
      <c r="AR263" s="25"/>
      <c r="AS263" s="25"/>
      <c r="AT263" s="25"/>
      <c r="AU263" s="25"/>
      <c r="AV263" s="25"/>
      <c r="AW263" s="25"/>
      <c r="AX263" s="25"/>
      <c r="AY263" s="25"/>
      <c r="AZ263" s="25"/>
      <c r="BA263" s="25"/>
    </row>
    <row r="264" spans="2:53" x14ac:dyDescent="0.2">
      <c r="B264" s="84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  <c r="T264" s="25"/>
      <c r="U264" s="25"/>
      <c r="V264" s="25"/>
      <c r="W264" s="25"/>
      <c r="X264" s="25"/>
      <c r="Y264" s="25"/>
      <c r="Z264" s="25"/>
      <c r="AA264" s="25"/>
      <c r="AB264" s="25"/>
      <c r="AC264" s="25"/>
      <c r="AD264" s="25"/>
      <c r="AE264" s="25"/>
      <c r="AF264" s="25"/>
      <c r="AG264" s="25"/>
      <c r="AH264" s="25"/>
      <c r="AI264" s="25"/>
      <c r="AJ264" s="25"/>
      <c r="AK264" s="25"/>
      <c r="AL264" s="25"/>
      <c r="AM264" s="25"/>
      <c r="AN264" s="25"/>
      <c r="AO264" s="25"/>
      <c r="AP264" s="25"/>
      <c r="AQ264" s="25"/>
      <c r="AR264" s="25"/>
      <c r="AS264" s="25"/>
      <c r="AT264" s="25"/>
      <c r="AU264" s="25"/>
      <c r="AV264" s="25"/>
      <c r="AW264" s="25"/>
      <c r="AX264" s="25"/>
      <c r="AY264" s="25"/>
      <c r="AZ264" s="25"/>
      <c r="BA264" s="25"/>
    </row>
    <row r="265" spans="2:53" x14ac:dyDescent="0.2">
      <c r="B265" s="84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  <c r="T265" s="25"/>
      <c r="U265" s="25"/>
      <c r="V265" s="25"/>
      <c r="W265" s="25"/>
      <c r="X265" s="25"/>
      <c r="Y265" s="25"/>
      <c r="Z265" s="25"/>
      <c r="AA265" s="25"/>
      <c r="AB265" s="25"/>
      <c r="AC265" s="25"/>
      <c r="AD265" s="25"/>
      <c r="AE265" s="25"/>
      <c r="AF265" s="25"/>
      <c r="AG265" s="25"/>
      <c r="AH265" s="25"/>
      <c r="AI265" s="25"/>
      <c r="AJ265" s="25"/>
      <c r="AK265" s="25"/>
      <c r="AL265" s="25"/>
      <c r="AM265" s="25"/>
      <c r="AN265" s="25"/>
      <c r="AO265" s="25"/>
      <c r="AP265" s="25"/>
      <c r="AQ265" s="25"/>
      <c r="AR265" s="25"/>
      <c r="AS265" s="25"/>
      <c r="AT265" s="25"/>
      <c r="AU265" s="25"/>
      <c r="AV265" s="25"/>
      <c r="AW265" s="25"/>
      <c r="AX265" s="25"/>
      <c r="AY265" s="25"/>
      <c r="AZ265" s="25"/>
      <c r="BA265" s="25"/>
    </row>
    <row r="266" spans="2:53" x14ac:dyDescent="0.2">
      <c r="B266" s="84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  <c r="T266" s="25"/>
      <c r="U266" s="25"/>
      <c r="V266" s="25"/>
      <c r="W266" s="25"/>
      <c r="X266" s="25"/>
      <c r="Y266" s="25"/>
      <c r="Z266" s="25"/>
      <c r="AA266" s="25"/>
      <c r="AB266" s="25"/>
      <c r="AC266" s="25"/>
      <c r="AD266" s="25"/>
      <c r="AE266" s="25"/>
      <c r="AF266" s="25"/>
      <c r="AG266" s="25"/>
      <c r="AH266" s="25"/>
      <c r="AI266" s="25"/>
      <c r="AJ266" s="25"/>
      <c r="AK266" s="25"/>
      <c r="AL266" s="25"/>
      <c r="AM266" s="25"/>
      <c r="AN266" s="25"/>
      <c r="AO266" s="25"/>
      <c r="AP266" s="25"/>
      <c r="AQ266" s="25"/>
      <c r="AR266" s="25"/>
      <c r="AS266" s="25"/>
      <c r="AT266" s="25"/>
      <c r="AU266" s="25"/>
      <c r="AV266" s="25"/>
      <c r="AW266" s="25"/>
      <c r="AX266" s="25"/>
      <c r="AY266" s="25"/>
      <c r="AZ266" s="25"/>
      <c r="BA266" s="25"/>
    </row>
    <row r="267" spans="2:53" x14ac:dyDescent="0.2">
      <c r="B267" s="84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  <c r="T267" s="25"/>
      <c r="U267" s="25"/>
      <c r="V267" s="25"/>
      <c r="W267" s="25"/>
      <c r="X267" s="25"/>
      <c r="Y267" s="25"/>
      <c r="Z267" s="25"/>
      <c r="AA267" s="25"/>
      <c r="AB267" s="25"/>
      <c r="AC267" s="25"/>
      <c r="AD267" s="25"/>
      <c r="AE267" s="25"/>
      <c r="AF267" s="25"/>
      <c r="AG267" s="25"/>
      <c r="AH267" s="25"/>
      <c r="AI267" s="25"/>
      <c r="AJ267" s="25"/>
      <c r="AK267" s="25"/>
      <c r="AL267" s="25"/>
      <c r="AM267" s="25"/>
      <c r="AN267" s="25"/>
      <c r="AO267" s="25"/>
      <c r="AP267" s="25"/>
      <c r="AQ267" s="25"/>
      <c r="AR267" s="25"/>
      <c r="AS267" s="25"/>
      <c r="AT267" s="25"/>
      <c r="AU267" s="25"/>
      <c r="AV267" s="25"/>
      <c r="AW267" s="25"/>
      <c r="AX267" s="25"/>
      <c r="AY267" s="25"/>
      <c r="AZ267" s="25"/>
      <c r="BA267" s="25"/>
    </row>
    <row r="268" spans="2:53" x14ac:dyDescent="0.2">
      <c r="B268" s="84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  <c r="T268" s="25"/>
      <c r="U268" s="25"/>
      <c r="V268" s="25"/>
      <c r="W268" s="25"/>
      <c r="X268" s="25"/>
      <c r="Y268" s="25"/>
      <c r="Z268" s="25"/>
      <c r="AA268" s="25"/>
      <c r="AB268" s="25"/>
      <c r="AC268" s="25"/>
      <c r="AD268" s="25"/>
      <c r="AE268" s="25"/>
      <c r="AF268" s="25"/>
      <c r="AG268" s="25"/>
      <c r="AH268" s="25"/>
      <c r="AI268" s="25"/>
      <c r="AJ268" s="25"/>
      <c r="AK268" s="25"/>
      <c r="AL268" s="25"/>
      <c r="AM268" s="25"/>
      <c r="AN268" s="25"/>
      <c r="AO268" s="25"/>
      <c r="AP268" s="25"/>
      <c r="AQ268" s="25"/>
      <c r="AR268" s="25"/>
      <c r="AS268" s="25"/>
      <c r="AT268" s="25"/>
      <c r="AU268" s="25"/>
      <c r="AV268" s="25"/>
      <c r="AW268" s="25"/>
      <c r="AX268" s="25"/>
      <c r="AY268" s="25"/>
      <c r="AZ268" s="25"/>
      <c r="BA268" s="25"/>
    </row>
    <row r="269" spans="2:53" x14ac:dyDescent="0.2">
      <c r="B269" s="84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25"/>
      <c r="U269" s="25"/>
      <c r="V269" s="25"/>
      <c r="W269" s="25"/>
      <c r="X269" s="25"/>
      <c r="Y269" s="25"/>
      <c r="Z269" s="25"/>
      <c r="AA269" s="25"/>
      <c r="AB269" s="25"/>
      <c r="AC269" s="25"/>
      <c r="AD269" s="25"/>
      <c r="AE269" s="25"/>
      <c r="AF269" s="25"/>
      <c r="AG269" s="25"/>
      <c r="AH269" s="25"/>
      <c r="AI269" s="25"/>
      <c r="AJ269" s="25"/>
      <c r="AK269" s="25"/>
      <c r="AL269" s="25"/>
      <c r="AM269" s="25"/>
      <c r="AN269" s="25"/>
      <c r="AO269" s="25"/>
      <c r="AP269" s="25"/>
      <c r="AQ269" s="25"/>
      <c r="AR269" s="25"/>
      <c r="AS269" s="25"/>
      <c r="AT269" s="25"/>
      <c r="AU269" s="25"/>
      <c r="AV269" s="25"/>
      <c r="AW269" s="25"/>
      <c r="AX269" s="25"/>
      <c r="AY269" s="25"/>
      <c r="AZ269" s="25"/>
      <c r="BA269" s="25"/>
    </row>
    <row r="270" spans="2:53" x14ac:dyDescent="0.2">
      <c r="B270" s="84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  <c r="T270" s="25"/>
      <c r="U270" s="25"/>
      <c r="V270" s="25"/>
      <c r="W270" s="25"/>
      <c r="X270" s="25"/>
      <c r="Y270" s="25"/>
      <c r="Z270" s="25"/>
      <c r="AA270" s="25"/>
      <c r="AB270" s="25"/>
      <c r="AC270" s="25"/>
      <c r="AD270" s="25"/>
      <c r="AE270" s="25"/>
      <c r="AF270" s="25"/>
      <c r="AG270" s="25"/>
      <c r="AH270" s="25"/>
      <c r="AI270" s="25"/>
      <c r="AJ270" s="25"/>
      <c r="AK270" s="25"/>
      <c r="AL270" s="25"/>
      <c r="AM270" s="25"/>
      <c r="AN270" s="25"/>
      <c r="AO270" s="25"/>
      <c r="AP270" s="25"/>
      <c r="AQ270" s="25"/>
      <c r="AR270" s="25"/>
      <c r="AS270" s="25"/>
      <c r="AT270" s="25"/>
      <c r="AU270" s="25"/>
      <c r="AV270" s="25"/>
      <c r="AW270" s="25"/>
      <c r="AX270" s="25"/>
      <c r="AY270" s="25"/>
      <c r="AZ270" s="25"/>
      <c r="BA270" s="25"/>
    </row>
    <row r="271" spans="2:53" x14ac:dyDescent="0.2">
      <c r="B271" s="84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25"/>
      <c r="U271" s="25"/>
      <c r="V271" s="25"/>
      <c r="W271" s="25"/>
      <c r="X271" s="25"/>
      <c r="Y271" s="25"/>
      <c r="Z271" s="25"/>
      <c r="AA271" s="25"/>
      <c r="AB271" s="25"/>
      <c r="AC271" s="25"/>
      <c r="AD271" s="25"/>
      <c r="AE271" s="25"/>
      <c r="AF271" s="25"/>
      <c r="AG271" s="25"/>
      <c r="AH271" s="25"/>
      <c r="AI271" s="25"/>
      <c r="AJ271" s="25"/>
      <c r="AK271" s="25"/>
      <c r="AL271" s="25"/>
      <c r="AM271" s="25"/>
      <c r="AN271" s="25"/>
      <c r="AO271" s="25"/>
      <c r="AP271" s="25"/>
      <c r="AQ271" s="25"/>
      <c r="AR271" s="25"/>
      <c r="AS271" s="25"/>
      <c r="AT271" s="25"/>
      <c r="AU271" s="25"/>
      <c r="AV271" s="25"/>
      <c r="AW271" s="25"/>
      <c r="AX271" s="25"/>
      <c r="AY271" s="25"/>
      <c r="AZ271" s="25"/>
      <c r="BA271" s="25"/>
    </row>
    <row r="272" spans="2:53" x14ac:dyDescent="0.2">
      <c r="B272" s="84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  <c r="T272" s="25"/>
      <c r="U272" s="25"/>
      <c r="V272" s="25"/>
      <c r="W272" s="25"/>
      <c r="X272" s="25"/>
      <c r="Y272" s="25"/>
      <c r="Z272" s="25"/>
      <c r="AA272" s="25"/>
      <c r="AB272" s="25"/>
      <c r="AC272" s="25"/>
      <c r="AD272" s="25"/>
      <c r="AE272" s="25"/>
      <c r="AF272" s="25"/>
      <c r="AG272" s="25"/>
      <c r="AH272" s="25"/>
      <c r="AI272" s="25"/>
      <c r="AJ272" s="25"/>
      <c r="AK272" s="25"/>
      <c r="AL272" s="25"/>
      <c r="AM272" s="25"/>
      <c r="AN272" s="25"/>
      <c r="AO272" s="25"/>
      <c r="AP272" s="25"/>
      <c r="AQ272" s="25"/>
      <c r="AR272" s="25"/>
      <c r="AS272" s="25"/>
      <c r="AT272" s="25"/>
      <c r="AU272" s="25"/>
      <c r="AV272" s="25"/>
      <c r="AW272" s="25"/>
      <c r="AX272" s="25"/>
      <c r="AY272" s="25"/>
      <c r="AZ272" s="25"/>
      <c r="BA272" s="25"/>
    </row>
    <row r="273" spans="2:53" x14ac:dyDescent="0.2">
      <c r="B273" s="84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  <c r="T273" s="25"/>
      <c r="U273" s="25"/>
      <c r="V273" s="25"/>
      <c r="W273" s="25"/>
      <c r="X273" s="25"/>
      <c r="Y273" s="25"/>
      <c r="Z273" s="25"/>
      <c r="AA273" s="25"/>
      <c r="AB273" s="25"/>
      <c r="AC273" s="25"/>
      <c r="AD273" s="25"/>
      <c r="AE273" s="25"/>
      <c r="AF273" s="25"/>
      <c r="AG273" s="25"/>
      <c r="AH273" s="25"/>
      <c r="AI273" s="25"/>
      <c r="AJ273" s="25"/>
      <c r="AK273" s="25"/>
      <c r="AL273" s="25"/>
      <c r="AM273" s="25"/>
      <c r="AN273" s="25"/>
      <c r="AO273" s="25"/>
      <c r="AP273" s="25"/>
      <c r="AQ273" s="25"/>
      <c r="AR273" s="25"/>
      <c r="AS273" s="25"/>
      <c r="AT273" s="25"/>
      <c r="AU273" s="25"/>
      <c r="AV273" s="25"/>
      <c r="AW273" s="25"/>
      <c r="AX273" s="25"/>
      <c r="AY273" s="25"/>
      <c r="AZ273" s="25"/>
      <c r="BA273" s="25"/>
    </row>
    <row r="274" spans="2:53" x14ac:dyDescent="0.2">
      <c r="B274" s="84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  <c r="T274" s="25"/>
      <c r="U274" s="25"/>
      <c r="V274" s="25"/>
      <c r="W274" s="25"/>
      <c r="X274" s="25"/>
      <c r="Y274" s="25"/>
      <c r="Z274" s="25"/>
      <c r="AA274" s="25"/>
      <c r="AB274" s="25"/>
      <c r="AC274" s="25"/>
      <c r="AD274" s="25"/>
      <c r="AE274" s="25"/>
      <c r="AF274" s="25"/>
      <c r="AG274" s="25"/>
      <c r="AH274" s="25"/>
      <c r="AI274" s="25"/>
      <c r="AJ274" s="25"/>
      <c r="AK274" s="25"/>
      <c r="AL274" s="25"/>
      <c r="AM274" s="25"/>
      <c r="AN274" s="25"/>
      <c r="AO274" s="25"/>
      <c r="AP274" s="25"/>
      <c r="AQ274" s="25"/>
      <c r="AR274" s="25"/>
      <c r="AS274" s="25"/>
      <c r="AT274" s="25"/>
      <c r="AU274" s="25"/>
      <c r="AV274" s="25"/>
      <c r="AW274" s="25"/>
      <c r="AX274" s="25"/>
      <c r="AY274" s="25"/>
      <c r="AZ274" s="25"/>
      <c r="BA274" s="25"/>
    </row>
    <row r="275" spans="2:53" x14ac:dyDescent="0.2">
      <c r="B275" s="84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25"/>
      <c r="U275" s="25"/>
      <c r="V275" s="25"/>
      <c r="W275" s="25"/>
      <c r="X275" s="25"/>
      <c r="Y275" s="25"/>
      <c r="Z275" s="25"/>
      <c r="AA275" s="25"/>
      <c r="AB275" s="25"/>
      <c r="AC275" s="25"/>
      <c r="AD275" s="25"/>
      <c r="AE275" s="25"/>
      <c r="AF275" s="25"/>
      <c r="AG275" s="25"/>
      <c r="AH275" s="25"/>
      <c r="AI275" s="25"/>
      <c r="AJ275" s="25"/>
      <c r="AK275" s="25"/>
      <c r="AL275" s="25"/>
      <c r="AM275" s="25"/>
      <c r="AN275" s="25"/>
      <c r="AO275" s="25"/>
      <c r="AP275" s="25"/>
      <c r="AQ275" s="25"/>
      <c r="AR275" s="25"/>
      <c r="AS275" s="25"/>
      <c r="AT275" s="25"/>
      <c r="AU275" s="25"/>
      <c r="AV275" s="25"/>
      <c r="AW275" s="25"/>
      <c r="AX275" s="25"/>
      <c r="AY275" s="25"/>
      <c r="AZ275" s="25"/>
      <c r="BA275" s="25"/>
    </row>
    <row r="276" spans="2:53" x14ac:dyDescent="0.2">
      <c r="B276" s="84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25"/>
      <c r="V276" s="25"/>
      <c r="W276" s="25"/>
      <c r="X276" s="25"/>
      <c r="Y276" s="25"/>
      <c r="Z276" s="25"/>
      <c r="AA276" s="25"/>
      <c r="AB276" s="25"/>
      <c r="AC276" s="25"/>
      <c r="AD276" s="25"/>
      <c r="AE276" s="25"/>
      <c r="AF276" s="25"/>
      <c r="AG276" s="25"/>
      <c r="AH276" s="25"/>
      <c r="AI276" s="25"/>
      <c r="AJ276" s="25"/>
      <c r="AK276" s="25"/>
      <c r="AL276" s="25"/>
      <c r="AM276" s="25"/>
      <c r="AN276" s="25"/>
      <c r="AO276" s="25"/>
      <c r="AP276" s="25"/>
      <c r="AQ276" s="25"/>
      <c r="AR276" s="25"/>
      <c r="AS276" s="25"/>
      <c r="AT276" s="25"/>
      <c r="AU276" s="25"/>
      <c r="AV276" s="25"/>
      <c r="AW276" s="25"/>
      <c r="AX276" s="25"/>
      <c r="AY276" s="25"/>
      <c r="AZ276" s="25"/>
      <c r="BA276" s="25"/>
    </row>
    <row r="277" spans="2:53" x14ac:dyDescent="0.2">
      <c r="B277" s="84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25"/>
      <c r="U277" s="25"/>
      <c r="V277" s="25"/>
      <c r="W277" s="25"/>
      <c r="X277" s="25"/>
      <c r="Y277" s="25"/>
      <c r="Z277" s="25"/>
      <c r="AA277" s="25"/>
      <c r="AB277" s="25"/>
      <c r="AC277" s="25"/>
      <c r="AD277" s="25"/>
      <c r="AE277" s="25"/>
      <c r="AF277" s="25"/>
      <c r="AG277" s="25"/>
      <c r="AH277" s="25"/>
      <c r="AI277" s="25"/>
      <c r="AJ277" s="25"/>
      <c r="AK277" s="25"/>
      <c r="AL277" s="25"/>
      <c r="AM277" s="25"/>
      <c r="AN277" s="25"/>
      <c r="AO277" s="25"/>
      <c r="AP277" s="25"/>
      <c r="AQ277" s="25"/>
      <c r="AR277" s="25"/>
      <c r="AS277" s="25"/>
      <c r="AT277" s="25"/>
      <c r="AU277" s="25"/>
      <c r="AV277" s="25"/>
      <c r="AW277" s="25"/>
      <c r="AX277" s="25"/>
      <c r="AY277" s="25"/>
      <c r="AZ277" s="25"/>
      <c r="BA277" s="25"/>
    </row>
    <row r="278" spans="2:53" x14ac:dyDescent="0.2">
      <c r="B278" s="84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25"/>
      <c r="V278" s="25"/>
      <c r="W278" s="25"/>
      <c r="X278" s="25"/>
      <c r="Y278" s="25"/>
      <c r="Z278" s="25"/>
      <c r="AA278" s="25"/>
      <c r="AB278" s="25"/>
      <c r="AC278" s="25"/>
      <c r="AD278" s="25"/>
      <c r="AE278" s="25"/>
      <c r="AF278" s="25"/>
      <c r="AG278" s="25"/>
      <c r="AH278" s="25"/>
      <c r="AI278" s="25"/>
      <c r="AJ278" s="25"/>
      <c r="AK278" s="25"/>
      <c r="AL278" s="25"/>
      <c r="AM278" s="25"/>
      <c r="AN278" s="25"/>
      <c r="AO278" s="25"/>
      <c r="AP278" s="25"/>
      <c r="AQ278" s="25"/>
      <c r="AR278" s="25"/>
      <c r="AS278" s="25"/>
      <c r="AT278" s="25"/>
      <c r="AU278" s="25"/>
      <c r="AV278" s="25"/>
      <c r="AW278" s="25"/>
      <c r="AX278" s="25"/>
      <c r="AY278" s="25"/>
      <c r="AZ278" s="25"/>
      <c r="BA278" s="25"/>
    </row>
    <row r="279" spans="2:53" x14ac:dyDescent="0.2">
      <c r="B279" s="84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25"/>
      <c r="U279" s="25"/>
      <c r="V279" s="25"/>
      <c r="W279" s="25"/>
      <c r="X279" s="25"/>
      <c r="Y279" s="25"/>
      <c r="Z279" s="25"/>
      <c r="AA279" s="25"/>
      <c r="AB279" s="25"/>
      <c r="AC279" s="25"/>
      <c r="AD279" s="25"/>
      <c r="AE279" s="25"/>
      <c r="AF279" s="25"/>
      <c r="AG279" s="25"/>
      <c r="AH279" s="25"/>
      <c r="AI279" s="25"/>
      <c r="AJ279" s="25"/>
      <c r="AK279" s="25"/>
      <c r="AL279" s="25"/>
      <c r="AM279" s="25"/>
      <c r="AN279" s="25"/>
      <c r="AO279" s="25"/>
      <c r="AP279" s="25"/>
      <c r="AQ279" s="25"/>
      <c r="AR279" s="25"/>
      <c r="AS279" s="25"/>
      <c r="AT279" s="25"/>
      <c r="AU279" s="25"/>
      <c r="AV279" s="25"/>
      <c r="AW279" s="25"/>
      <c r="AX279" s="25"/>
      <c r="AY279" s="25"/>
      <c r="AZ279" s="25"/>
      <c r="BA279" s="25"/>
    </row>
    <row r="280" spans="2:53" x14ac:dyDescent="0.2">
      <c r="B280" s="84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25"/>
      <c r="V280" s="25"/>
      <c r="W280" s="25"/>
      <c r="X280" s="25"/>
      <c r="Y280" s="25"/>
      <c r="Z280" s="25"/>
      <c r="AA280" s="25"/>
      <c r="AB280" s="25"/>
      <c r="AC280" s="25"/>
      <c r="AD280" s="25"/>
      <c r="AE280" s="25"/>
      <c r="AF280" s="25"/>
      <c r="AG280" s="25"/>
      <c r="AH280" s="25"/>
      <c r="AI280" s="25"/>
      <c r="AJ280" s="25"/>
      <c r="AK280" s="25"/>
      <c r="AL280" s="25"/>
      <c r="AM280" s="25"/>
      <c r="AN280" s="25"/>
      <c r="AO280" s="25"/>
      <c r="AP280" s="25"/>
      <c r="AQ280" s="25"/>
      <c r="AR280" s="25"/>
      <c r="AS280" s="25"/>
      <c r="AT280" s="25"/>
      <c r="AU280" s="25"/>
      <c r="AV280" s="25"/>
      <c r="AW280" s="25"/>
      <c r="AX280" s="25"/>
      <c r="AY280" s="25"/>
      <c r="AZ280" s="25"/>
      <c r="BA280" s="25"/>
    </row>
    <row r="281" spans="2:53" x14ac:dyDescent="0.2">
      <c r="B281" s="84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25"/>
      <c r="U281" s="25"/>
      <c r="V281" s="25"/>
      <c r="W281" s="25"/>
      <c r="X281" s="25"/>
      <c r="Y281" s="25"/>
      <c r="Z281" s="25"/>
      <c r="AA281" s="25"/>
      <c r="AB281" s="25"/>
      <c r="AC281" s="25"/>
      <c r="AD281" s="25"/>
      <c r="AE281" s="25"/>
      <c r="AF281" s="25"/>
      <c r="AG281" s="25"/>
      <c r="AH281" s="25"/>
      <c r="AI281" s="25"/>
      <c r="AJ281" s="25"/>
      <c r="AK281" s="25"/>
      <c r="AL281" s="25"/>
      <c r="AM281" s="25"/>
      <c r="AN281" s="25"/>
      <c r="AO281" s="25"/>
      <c r="AP281" s="25"/>
      <c r="AQ281" s="25"/>
      <c r="AR281" s="25"/>
      <c r="AS281" s="25"/>
      <c r="AT281" s="25"/>
      <c r="AU281" s="25"/>
      <c r="AV281" s="25"/>
      <c r="AW281" s="25"/>
      <c r="AX281" s="25"/>
      <c r="AY281" s="25"/>
      <c r="AZ281" s="25"/>
      <c r="BA281" s="25"/>
    </row>
    <row r="282" spans="2:53" x14ac:dyDescent="0.2">
      <c r="B282" s="84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25"/>
      <c r="U282" s="25"/>
      <c r="V282" s="25"/>
      <c r="W282" s="25"/>
      <c r="X282" s="25"/>
      <c r="Y282" s="25"/>
      <c r="Z282" s="25"/>
      <c r="AA282" s="25"/>
      <c r="AB282" s="25"/>
      <c r="AC282" s="25"/>
      <c r="AD282" s="25"/>
      <c r="AE282" s="25"/>
      <c r="AF282" s="25"/>
      <c r="AG282" s="25"/>
      <c r="AH282" s="25"/>
      <c r="AI282" s="25"/>
      <c r="AJ282" s="25"/>
      <c r="AK282" s="25"/>
      <c r="AL282" s="25"/>
      <c r="AM282" s="25"/>
      <c r="AN282" s="25"/>
      <c r="AO282" s="25"/>
      <c r="AP282" s="25"/>
      <c r="AQ282" s="25"/>
      <c r="AR282" s="25"/>
      <c r="AS282" s="25"/>
      <c r="AT282" s="25"/>
      <c r="AU282" s="25"/>
      <c r="AV282" s="25"/>
      <c r="AW282" s="25"/>
      <c r="AX282" s="25"/>
      <c r="AY282" s="25"/>
      <c r="AZ282" s="25"/>
      <c r="BA282" s="25"/>
    </row>
    <row r="283" spans="2:53" x14ac:dyDescent="0.2">
      <c r="B283" s="84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25"/>
      <c r="U283" s="25"/>
      <c r="V283" s="25"/>
      <c r="W283" s="25"/>
      <c r="X283" s="25"/>
      <c r="Y283" s="25"/>
      <c r="Z283" s="25"/>
      <c r="AA283" s="25"/>
      <c r="AB283" s="25"/>
      <c r="AC283" s="25"/>
      <c r="AD283" s="25"/>
      <c r="AE283" s="25"/>
      <c r="AF283" s="25"/>
      <c r="AG283" s="25"/>
      <c r="AH283" s="25"/>
      <c r="AI283" s="25"/>
      <c r="AJ283" s="25"/>
      <c r="AK283" s="25"/>
      <c r="AL283" s="25"/>
      <c r="AM283" s="25"/>
      <c r="AN283" s="25"/>
      <c r="AO283" s="25"/>
      <c r="AP283" s="25"/>
      <c r="AQ283" s="25"/>
      <c r="AR283" s="25"/>
      <c r="AS283" s="25"/>
      <c r="AT283" s="25"/>
      <c r="AU283" s="25"/>
      <c r="AV283" s="25"/>
      <c r="AW283" s="25"/>
      <c r="AX283" s="25"/>
      <c r="AY283" s="25"/>
      <c r="AZ283" s="25"/>
      <c r="BA283" s="25"/>
    </row>
    <row r="284" spans="2:53" x14ac:dyDescent="0.2">
      <c r="B284" s="84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25"/>
      <c r="U284" s="25"/>
      <c r="V284" s="25"/>
      <c r="W284" s="25"/>
      <c r="X284" s="25"/>
      <c r="Y284" s="25"/>
      <c r="Z284" s="25"/>
      <c r="AA284" s="25"/>
      <c r="AB284" s="25"/>
      <c r="AC284" s="25"/>
      <c r="AD284" s="25"/>
      <c r="AE284" s="25"/>
      <c r="AF284" s="25"/>
      <c r="AG284" s="25"/>
      <c r="AH284" s="25"/>
      <c r="AI284" s="25"/>
      <c r="AJ284" s="25"/>
      <c r="AK284" s="25"/>
      <c r="AL284" s="25"/>
      <c r="AM284" s="25"/>
      <c r="AN284" s="25"/>
      <c r="AO284" s="25"/>
      <c r="AP284" s="25"/>
      <c r="AQ284" s="25"/>
      <c r="AR284" s="25"/>
      <c r="AS284" s="25"/>
      <c r="AT284" s="25"/>
      <c r="AU284" s="25"/>
      <c r="AV284" s="25"/>
      <c r="AW284" s="25"/>
      <c r="AX284" s="25"/>
      <c r="AY284" s="25"/>
      <c r="AZ284" s="25"/>
      <c r="BA284" s="25"/>
    </row>
    <row r="285" spans="2:53" x14ac:dyDescent="0.2">
      <c r="B285" s="84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  <c r="T285" s="25"/>
      <c r="U285" s="25"/>
      <c r="V285" s="25"/>
      <c r="W285" s="25"/>
      <c r="X285" s="25"/>
      <c r="Y285" s="25"/>
      <c r="Z285" s="25"/>
      <c r="AA285" s="25"/>
      <c r="AB285" s="25"/>
      <c r="AC285" s="25"/>
      <c r="AD285" s="25"/>
      <c r="AE285" s="25"/>
      <c r="AF285" s="25"/>
      <c r="AG285" s="25"/>
      <c r="AH285" s="25"/>
      <c r="AI285" s="25"/>
      <c r="AJ285" s="25"/>
      <c r="AK285" s="25"/>
      <c r="AL285" s="25"/>
      <c r="AM285" s="25"/>
      <c r="AN285" s="25"/>
      <c r="AO285" s="25"/>
      <c r="AP285" s="25"/>
      <c r="AQ285" s="25"/>
      <c r="AR285" s="25"/>
      <c r="AS285" s="25"/>
      <c r="AT285" s="25"/>
      <c r="AU285" s="25"/>
      <c r="AV285" s="25"/>
      <c r="AW285" s="25"/>
      <c r="AX285" s="25"/>
      <c r="AY285" s="25"/>
      <c r="AZ285" s="25"/>
      <c r="BA285" s="25"/>
    </row>
    <row r="286" spans="2:53" x14ac:dyDescent="0.2">
      <c r="B286" s="84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25"/>
      <c r="U286" s="25"/>
      <c r="V286" s="25"/>
      <c r="W286" s="25"/>
      <c r="X286" s="25"/>
      <c r="Y286" s="25"/>
      <c r="Z286" s="25"/>
      <c r="AA286" s="25"/>
      <c r="AB286" s="25"/>
      <c r="AC286" s="25"/>
      <c r="AD286" s="25"/>
      <c r="AE286" s="25"/>
      <c r="AF286" s="25"/>
      <c r="AG286" s="25"/>
      <c r="AH286" s="25"/>
      <c r="AI286" s="25"/>
      <c r="AJ286" s="25"/>
      <c r="AK286" s="25"/>
      <c r="AL286" s="25"/>
      <c r="AM286" s="25"/>
      <c r="AN286" s="25"/>
      <c r="AO286" s="25"/>
      <c r="AP286" s="25"/>
      <c r="AQ286" s="25"/>
      <c r="AR286" s="25"/>
      <c r="AS286" s="25"/>
      <c r="AT286" s="25"/>
      <c r="AU286" s="25"/>
      <c r="AV286" s="25"/>
      <c r="AW286" s="25"/>
      <c r="AX286" s="25"/>
      <c r="AY286" s="25"/>
      <c r="AZ286" s="25"/>
      <c r="BA286" s="25"/>
    </row>
    <row r="287" spans="2:53" x14ac:dyDescent="0.2">
      <c r="B287" s="84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  <c r="T287" s="25"/>
      <c r="U287" s="25"/>
      <c r="V287" s="25"/>
      <c r="W287" s="25"/>
      <c r="X287" s="25"/>
      <c r="Y287" s="25"/>
      <c r="Z287" s="25"/>
      <c r="AA287" s="25"/>
      <c r="AB287" s="25"/>
      <c r="AC287" s="25"/>
      <c r="AD287" s="25"/>
      <c r="AE287" s="25"/>
      <c r="AF287" s="25"/>
      <c r="AG287" s="25"/>
      <c r="AH287" s="25"/>
      <c r="AI287" s="25"/>
      <c r="AJ287" s="25"/>
      <c r="AK287" s="25"/>
      <c r="AL287" s="25"/>
      <c r="AM287" s="25"/>
      <c r="AN287" s="25"/>
      <c r="AO287" s="25"/>
      <c r="AP287" s="25"/>
      <c r="AQ287" s="25"/>
      <c r="AR287" s="25"/>
      <c r="AS287" s="25"/>
      <c r="AT287" s="25"/>
      <c r="AU287" s="25"/>
      <c r="AV287" s="25"/>
      <c r="AW287" s="25"/>
      <c r="AX287" s="25"/>
      <c r="AY287" s="25"/>
      <c r="AZ287" s="25"/>
      <c r="BA287" s="25"/>
    </row>
    <row r="288" spans="2:53" x14ac:dyDescent="0.2">
      <c r="B288" s="84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  <c r="T288" s="25"/>
      <c r="U288" s="25"/>
      <c r="V288" s="25"/>
      <c r="W288" s="25"/>
      <c r="X288" s="25"/>
      <c r="Y288" s="25"/>
      <c r="Z288" s="25"/>
      <c r="AA288" s="25"/>
      <c r="AB288" s="25"/>
      <c r="AC288" s="25"/>
      <c r="AD288" s="25"/>
      <c r="AE288" s="25"/>
      <c r="AF288" s="25"/>
      <c r="AG288" s="25"/>
      <c r="AH288" s="25"/>
      <c r="AI288" s="25"/>
      <c r="AJ288" s="25"/>
      <c r="AK288" s="25"/>
      <c r="AL288" s="25"/>
      <c r="AM288" s="25"/>
      <c r="AN288" s="25"/>
      <c r="AO288" s="25"/>
      <c r="AP288" s="25"/>
      <c r="AQ288" s="25"/>
      <c r="AR288" s="25"/>
      <c r="AS288" s="25"/>
      <c r="AT288" s="25"/>
      <c r="AU288" s="25"/>
      <c r="AV288" s="25"/>
      <c r="AW288" s="25"/>
      <c r="AX288" s="25"/>
      <c r="AY288" s="25"/>
      <c r="AZ288" s="25"/>
      <c r="BA288" s="25"/>
    </row>
    <row r="289" spans="2:53" x14ac:dyDescent="0.2">
      <c r="B289" s="84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  <c r="T289" s="25"/>
      <c r="U289" s="25"/>
      <c r="V289" s="25"/>
      <c r="W289" s="25"/>
      <c r="X289" s="25"/>
      <c r="Y289" s="25"/>
      <c r="Z289" s="25"/>
      <c r="AA289" s="25"/>
      <c r="AB289" s="25"/>
      <c r="AC289" s="25"/>
      <c r="AD289" s="25"/>
      <c r="AE289" s="25"/>
      <c r="AF289" s="25"/>
      <c r="AG289" s="25"/>
      <c r="AH289" s="25"/>
      <c r="AI289" s="25"/>
      <c r="AJ289" s="25"/>
      <c r="AK289" s="25"/>
      <c r="AL289" s="25"/>
      <c r="AM289" s="25"/>
      <c r="AN289" s="25"/>
      <c r="AO289" s="25"/>
      <c r="AP289" s="25"/>
      <c r="AQ289" s="25"/>
      <c r="AR289" s="25"/>
      <c r="AS289" s="25"/>
      <c r="AT289" s="25"/>
      <c r="AU289" s="25"/>
      <c r="AV289" s="25"/>
      <c r="AW289" s="25"/>
      <c r="AX289" s="25"/>
      <c r="AY289" s="25"/>
      <c r="AZ289" s="25"/>
      <c r="BA289" s="25"/>
    </row>
    <row r="290" spans="2:53" x14ac:dyDescent="0.2">
      <c r="B290" s="84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  <c r="AC290" s="25"/>
      <c r="AD290" s="25"/>
      <c r="AE290" s="25"/>
      <c r="AF290" s="25"/>
      <c r="AG290" s="25"/>
      <c r="AH290" s="25"/>
      <c r="AI290" s="25"/>
      <c r="AJ290" s="25"/>
      <c r="AK290" s="25"/>
      <c r="AL290" s="25"/>
      <c r="AM290" s="25"/>
      <c r="AN290" s="25"/>
      <c r="AO290" s="25"/>
      <c r="AP290" s="25"/>
      <c r="AQ290" s="25"/>
      <c r="AR290" s="25"/>
      <c r="AS290" s="25"/>
      <c r="AT290" s="25"/>
      <c r="AU290" s="25"/>
      <c r="AV290" s="25"/>
      <c r="AW290" s="25"/>
      <c r="AX290" s="25"/>
      <c r="AY290" s="25"/>
      <c r="AZ290" s="25"/>
      <c r="BA290" s="25"/>
    </row>
    <row r="291" spans="2:53" x14ac:dyDescent="0.2">
      <c r="B291" s="84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  <c r="AC291" s="25"/>
      <c r="AD291" s="25"/>
      <c r="AE291" s="25"/>
      <c r="AF291" s="25"/>
      <c r="AG291" s="25"/>
      <c r="AH291" s="25"/>
      <c r="AI291" s="25"/>
      <c r="AJ291" s="25"/>
      <c r="AK291" s="25"/>
      <c r="AL291" s="25"/>
      <c r="AM291" s="25"/>
      <c r="AN291" s="25"/>
      <c r="AO291" s="25"/>
      <c r="AP291" s="25"/>
      <c r="AQ291" s="25"/>
      <c r="AR291" s="25"/>
      <c r="AS291" s="25"/>
      <c r="AT291" s="25"/>
      <c r="AU291" s="25"/>
      <c r="AV291" s="25"/>
      <c r="AW291" s="25"/>
      <c r="AX291" s="25"/>
      <c r="AY291" s="25"/>
      <c r="AZ291" s="25"/>
      <c r="BA291" s="25"/>
    </row>
    <row r="292" spans="2:53" x14ac:dyDescent="0.2">
      <c r="B292" s="84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  <c r="AC292" s="25"/>
      <c r="AD292" s="25"/>
      <c r="AE292" s="25"/>
      <c r="AF292" s="25"/>
      <c r="AG292" s="25"/>
      <c r="AH292" s="25"/>
      <c r="AI292" s="25"/>
      <c r="AJ292" s="25"/>
      <c r="AK292" s="25"/>
      <c r="AL292" s="25"/>
      <c r="AM292" s="25"/>
      <c r="AN292" s="25"/>
      <c r="AO292" s="25"/>
      <c r="AP292" s="25"/>
      <c r="AQ292" s="25"/>
      <c r="AR292" s="25"/>
      <c r="AS292" s="25"/>
      <c r="AT292" s="25"/>
      <c r="AU292" s="25"/>
      <c r="AV292" s="25"/>
      <c r="AW292" s="25"/>
      <c r="AX292" s="25"/>
      <c r="AY292" s="25"/>
      <c r="AZ292" s="25"/>
      <c r="BA292" s="25"/>
    </row>
    <row r="293" spans="2:53" x14ac:dyDescent="0.2">
      <c r="B293" s="84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  <c r="T293" s="25"/>
      <c r="U293" s="25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</row>
    <row r="294" spans="2:53" x14ac:dyDescent="0.2">
      <c r="B294" s="84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  <c r="T294" s="25"/>
      <c r="U294" s="25"/>
      <c r="V294" s="25"/>
      <c r="W294" s="25"/>
      <c r="X294" s="25"/>
      <c r="Y294" s="25"/>
      <c r="Z294" s="25"/>
      <c r="AA294" s="25"/>
      <c r="AB294" s="25"/>
      <c r="AC294" s="25"/>
      <c r="AD294" s="25"/>
      <c r="AE294" s="25"/>
      <c r="AF294" s="25"/>
      <c r="AG294" s="25"/>
      <c r="AH294" s="25"/>
      <c r="AI294" s="25"/>
      <c r="AJ294" s="25"/>
      <c r="AK294" s="25"/>
      <c r="AL294" s="25"/>
      <c r="AM294" s="25"/>
      <c r="AN294" s="25"/>
      <c r="AO294" s="25"/>
      <c r="AP294" s="25"/>
      <c r="AQ294" s="25"/>
      <c r="AR294" s="25"/>
      <c r="AS294" s="25"/>
      <c r="AT294" s="25"/>
      <c r="AU294" s="25"/>
      <c r="AV294" s="25"/>
      <c r="AW294" s="25"/>
      <c r="AX294" s="25"/>
      <c r="AY294" s="25"/>
      <c r="AZ294" s="25"/>
      <c r="BA294" s="25"/>
    </row>
    <row r="295" spans="2:53" x14ac:dyDescent="0.2">
      <c r="B295" s="84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  <c r="T295" s="25"/>
      <c r="U295" s="25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</row>
    <row r="296" spans="2:53" x14ac:dyDescent="0.2">
      <c r="B296" s="84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  <c r="T296" s="25"/>
      <c r="U296" s="25"/>
      <c r="V296" s="25"/>
      <c r="W296" s="25"/>
      <c r="X296" s="25"/>
      <c r="Y296" s="25"/>
      <c r="Z296" s="25"/>
      <c r="AA296" s="25"/>
      <c r="AB296" s="25"/>
      <c r="AC296" s="25"/>
      <c r="AD296" s="25"/>
      <c r="AE296" s="25"/>
      <c r="AF296" s="25"/>
      <c r="AG296" s="25"/>
      <c r="AH296" s="25"/>
      <c r="AI296" s="25"/>
      <c r="AJ296" s="25"/>
      <c r="AK296" s="25"/>
      <c r="AL296" s="25"/>
      <c r="AM296" s="25"/>
      <c r="AN296" s="25"/>
      <c r="AO296" s="25"/>
      <c r="AP296" s="25"/>
      <c r="AQ296" s="25"/>
      <c r="AR296" s="25"/>
      <c r="AS296" s="25"/>
      <c r="AT296" s="25"/>
      <c r="AU296" s="25"/>
      <c r="AV296" s="25"/>
      <c r="AW296" s="25"/>
      <c r="AX296" s="25"/>
      <c r="AY296" s="25"/>
      <c r="AZ296" s="25"/>
      <c r="BA296" s="25"/>
    </row>
    <row r="297" spans="2:53" x14ac:dyDescent="0.2">
      <c r="B297" s="84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  <c r="T297" s="25"/>
      <c r="U297" s="25"/>
      <c r="V297" s="25"/>
      <c r="W297" s="25"/>
      <c r="X297" s="25"/>
      <c r="Y297" s="25"/>
      <c r="Z297" s="25"/>
      <c r="AA297" s="25"/>
      <c r="AB297" s="25"/>
      <c r="AC297" s="25"/>
      <c r="AD297" s="25"/>
      <c r="AE297" s="25"/>
      <c r="AF297" s="25"/>
      <c r="AG297" s="25"/>
      <c r="AH297" s="25"/>
      <c r="AI297" s="25"/>
      <c r="AJ297" s="25"/>
      <c r="AK297" s="25"/>
      <c r="AL297" s="25"/>
      <c r="AM297" s="25"/>
      <c r="AN297" s="25"/>
      <c r="AO297" s="25"/>
      <c r="AP297" s="25"/>
      <c r="AQ297" s="25"/>
      <c r="AR297" s="25"/>
      <c r="AS297" s="25"/>
      <c r="AT297" s="25"/>
      <c r="AU297" s="25"/>
      <c r="AV297" s="25"/>
      <c r="AW297" s="25"/>
      <c r="AX297" s="25"/>
      <c r="AY297" s="25"/>
      <c r="AZ297" s="25"/>
      <c r="BA297" s="25"/>
    </row>
    <row r="298" spans="2:53" x14ac:dyDescent="0.2">
      <c r="B298" s="84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  <c r="T298" s="25"/>
      <c r="U298" s="25"/>
      <c r="V298" s="25"/>
      <c r="W298" s="25"/>
      <c r="X298" s="25"/>
      <c r="Y298" s="25"/>
      <c r="Z298" s="25"/>
      <c r="AA298" s="25"/>
      <c r="AB298" s="25"/>
      <c r="AC298" s="25"/>
      <c r="AD298" s="25"/>
      <c r="AE298" s="25"/>
      <c r="AF298" s="25"/>
      <c r="AG298" s="25"/>
      <c r="AH298" s="25"/>
      <c r="AI298" s="25"/>
      <c r="AJ298" s="25"/>
      <c r="AK298" s="25"/>
      <c r="AL298" s="25"/>
      <c r="AM298" s="25"/>
      <c r="AN298" s="25"/>
      <c r="AO298" s="25"/>
      <c r="AP298" s="25"/>
      <c r="AQ298" s="25"/>
      <c r="AR298" s="25"/>
      <c r="AS298" s="25"/>
      <c r="AT298" s="25"/>
      <c r="AU298" s="25"/>
      <c r="AV298" s="25"/>
      <c r="AW298" s="25"/>
      <c r="AX298" s="25"/>
      <c r="AY298" s="25"/>
      <c r="AZ298" s="25"/>
      <c r="BA298" s="25"/>
    </row>
    <row r="299" spans="2:53" x14ac:dyDescent="0.2">
      <c r="B299" s="84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  <c r="T299" s="25"/>
      <c r="U299" s="25"/>
      <c r="V299" s="25"/>
      <c r="W299" s="25"/>
      <c r="X299" s="25"/>
      <c r="Y299" s="25"/>
      <c r="Z299" s="25"/>
      <c r="AA299" s="25"/>
      <c r="AB299" s="25"/>
      <c r="AC299" s="25"/>
      <c r="AD299" s="25"/>
      <c r="AE299" s="25"/>
      <c r="AF299" s="25"/>
      <c r="AG299" s="25"/>
      <c r="AH299" s="25"/>
      <c r="AI299" s="25"/>
      <c r="AJ299" s="25"/>
      <c r="AK299" s="25"/>
      <c r="AL299" s="25"/>
      <c r="AM299" s="25"/>
      <c r="AN299" s="25"/>
      <c r="AO299" s="25"/>
      <c r="AP299" s="25"/>
      <c r="AQ299" s="25"/>
      <c r="AR299" s="25"/>
      <c r="AS299" s="25"/>
      <c r="AT299" s="25"/>
      <c r="AU299" s="25"/>
      <c r="AV299" s="25"/>
      <c r="AW299" s="25"/>
      <c r="AX299" s="25"/>
      <c r="AY299" s="25"/>
      <c r="AZ299" s="25"/>
      <c r="BA299" s="25"/>
    </row>
    <row r="300" spans="2:53" x14ac:dyDescent="0.2">
      <c r="B300" s="84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  <c r="T300" s="25"/>
      <c r="U300" s="25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</row>
    <row r="301" spans="2:53" x14ac:dyDescent="0.2">
      <c r="B301" s="84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  <c r="T301" s="25"/>
      <c r="U301" s="25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</row>
    <row r="302" spans="2:53" x14ac:dyDescent="0.2">
      <c r="B302" s="84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  <c r="T302" s="25"/>
      <c r="U302" s="25"/>
      <c r="V302" s="25"/>
      <c r="W302" s="25"/>
      <c r="X302" s="25"/>
      <c r="Y302" s="25"/>
      <c r="Z302" s="25"/>
      <c r="AA302" s="25"/>
      <c r="AB302" s="25"/>
      <c r="AC302" s="25"/>
      <c r="AD302" s="25"/>
      <c r="AE302" s="25"/>
      <c r="AF302" s="25"/>
      <c r="AG302" s="25"/>
      <c r="AH302" s="25"/>
      <c r="AI302" s="25"/>
      <c r="AJ302" s="25"/>
      <c r="AK302" s="25"/>
      <c r="AL302" s="25"/>
      <c r="AM302" s="25"/>
      <c r="AN302" s="25"/>
      <c r="AO302" s="25"/>
      <c r="AP302" s="25"/>
      <c r="AQ302" s="25"/>
      <c r="AR302" s="25"/>
      <c r="AS302" s="25"/>
      <c r="AT302" s="25"/>
      <c r="AU302" s="25"/>
      <c r="AV302" s="25"/>
      <c r="AW302" s="25"/>
      <c r="AX302" s="25"/>
      <c r="AY302" s="25"/>
      <c r="AZ302" s="25"/>
      <c r="BA302" s="25"/>
    </row>
    <row r="303" spans="2:53" x14ac:dyDescent="0.2">
      <c r="B303" s="84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  <c r="T303" s="25"/>
      <c r="U303" s="25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</row>
    <row r="304" spans="2:53" x14ac:dyDescent="0.2">
      <c r="B304" s="84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  <c r="T304" s="25"/>
      <c r="U304" s="25"/>
      <c r="V304" s="25"/>
      <c r="W304" s="25"/>
      <c r="X304" s="25"/>
      <c r="Y304" s="25"/>
      <c r="Z304" s="25"/>
      <c r="AA304" s="25"/>
      <c r="AB304" s="25"/>
      <c r="AC304" s="25"/>
      <c r="AD304" s="25"/>
      <c r="AE304" s="25"/>
      <c r="AF304" s="25"/>
      <c r="AG304" s="25"/>
      <c r="AH304" s="25"/>
      <c r="AI304" s="25"/>
      <c r="AJ304" s="25"/>
      <c r="AK304" s="25"/>
      <c r="AL304" s="25"/>
      <c r="AM304" s="25"/>
      <c r="AN304" s="25"/>
      <c r="AO304" s="25"/>
      <c r="AP304" s="25"/>
      <c r="AQ304" s="25"/>
      <c r="AR304" s="25"/>
      <c r="AS304" s="25"/>
      <c r="AT304" s="25"/>
      <c r="AU304" s="25"/>
      <c r="AV304" s="25"/>
      <c r="AW304" s="25"/>
      <c r="AX304" s="25"/>
      <c r="AY304" s="25"/>
      <c r="AZ304" s="25"/>
      <c r="BA304" s="25"/>
    </row>
    <row r="305" spans="2:53" x14ac:dyDescent="0.2">
      <c r="B305" s="84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25"/>
      <c r="U305" s="25"/>
      <c r="V305" s="25"/>
      <c r="W305" s="25"/>
      <c r="X305" s="25"/>
      <c r="Y305" s="25"/>
      <c r="Z305" s="25"/>
      <c r="AA305" s="25"/>
      <c r="AB305" s="25"/>
      <c r="AC305" s="25"/>
      <c r="AD305" s="25"/>
      <c r="AE305" s="25"/>
      <c r="AF305" s="25"/>
      <c r="AG305" s="25"/>
      <c r="AH305" s="25"/>
      <c r="AI305" s="25"/>
      <c r="AJ305" s="25"/>
      <c r="AK305" s="25"/>
      <c r="AL305" s="25"/>
      <c r="AM305" s="25"/>
      <c r="AN305" s="25"/>
      <c r="AO305" s="25"/>
      <c r="AP305" s="25"/>
      <c r="AQ305" s="25"/>
      <c r="AR305" s="25"/>
      <c r="AS305" s="25"/>
      <c r="AT305" s="25"/>
      <c r="AU305" s="25"/>
      <c r="AV305" s="25"/>
      <c r="AW305" s="25"/>
      <c r="AX305" s="25"/>
      <c r="AY305" s="25"/>
      <c r="AZ305" s="25"/>
      <c r="BA305" s="25"/>
    </row>
    <row r="306" spans="2:53" x14ac:dyDescent="0.2">
      <c r="B306" s="84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  <c r="T306" s="25"/>
      <c r="U306" s="25"/>
      <c r="V306" s="25"/>
      <c r="W306" s="25"/>
      <c r="X306" s="25"/>
      <c r="Y306" s="25"/>
      <c r="Z306" s="25"/>
      <c r="AA306" s="25"/>
      <c r="AB306" s="25"/>
      <c r="AC306" s="25"/>
      <c r="AD306" s="25"/>
      <c r="AE306" s="25"/>
      <c r="AF306" s="25"/>
      <c r="AG306" s="25"/>
      <c r="AH306" s="25"/>
      <c r="AI306" s="25"/>
      <c r="AJ306" s="25"/>
      <c r="AK306" s="25"/>
      <c r="AL306" s="25"/>
      <c r="AM306" s="25"/>
      <c r="AN306" s="25"/>
      <c r="AO306" s="25"/>
      <c r="AP306" s="25"/>
      <c r="AQ306" s="25"/>
      <c r="AR306" s="25"/>
      <c r="AS306" s="25"/>
      <c r="AT306" s="25"/>
      <c r="AU306" s="25"/>
      <c r="AV306" s="25"/>
      <c r="AW306" s="25"/>
      <c r="AX306" s="25"/>
      <c r="AY306" s="25"/>
      <c r="AZ306" s="25"/>
      <c r="BA306" s="25"/>
    </row>
    <row r="307" spans="2:53" x14ac:dyDescent="0.2">
      <c r="B307" s="84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25"/>
      <c r="U307" s="25"/>
      <c r="V307" s="25"/>
      <c r="W307" s="25"/>
      <c r="X307" s="25"/>
      <c r="Y307" s="25"/>
      <c r="Z307" s="25"/>
      <c r="AA307" s="25"/>
      <c r="AB307" s="25"/>
      <c r="AC307" s="25"/>
      <c r="AD307" s="25"/>
      <c r="AE307" s="25"/>
      <c r="AF307" s="25"/>
      <c r="AG307" s="25"/>
      <c r="AH307" s="25"/>
      <c r="AI307" s="25"/>
      <c r="AJ307" s="25"/>
      <c r="AK307" s="25"/>
      <c r="AL307" s="25"/>
      <c r="AM307" s="25"/>
      <c r="AN307" s="25"/>
      <c r="AO307" s="25"/>
      <c r="AP307" s="25"/>
      <c r="AQ307" s="25"/>
      <c r="AR307" s="25"/>
      <c r="AS307" s="25"/>
      <c r="AT307" s="25"/>
      <c r="AU307" s="25"/>
      <c r="AV307" s="25"/>
      <c r="AW307" s="25"/>
      <c r="AX307" s="25"/>
      <c r="AY307" s="25"/>
      <c r="AZ307" s="25"/>
      <c r="BA307" s="25"/>
    </row>
    <row r="308" spans="2:53" x14ac:dyDescent="0.2">
      <c r="B308" s="84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  <c r="T308" s="25"/>
      <c r="U308" s="25"/>
      <c r="V308" s="25"/>
      <c r="W308" s="25"/>
      <c r="X308" s="25"/>
      <c r="Y308" s="25"/>
      <c r="Z308" s="25"/>
      <c r="AA308" s="25"/>
      <c r="AB308" s="25"/>
      <c r="AC308" s="25"/>
      <c r="AD308" s="25"/>
      <c r="AE308" s="25"/>
      <c r="AF308" s="25"/>
      <c r="AG308" s="25"/>
      <c r="AH308" s="25"/>
      <c r="AI308" s="25"/>
      <c r="AJ308" s="25"/>
      <c r="AK308" s="25"/>
      <c r="AL308" s="25"/>
      <c r="AM308" s="25"/>
      <c r="AN308" s="25"/>
      <c r="AO308" s="25"/>
      <c r="AP308" s="25"/>
      <c r="AQ308" s="25"/>
      <c r="AR308" s="25"/>
      <c r="AS308" s="25"/>
      <c r="AT308" s="25"/>
      <c r="AU308" s="25"/>
      <c r="AV308" s="25"/>
      <c r="AW308" s="25"/>
      <c r="AX308" s="25"/>
      <c r="AY308" s="25"/>
      <c r="AZ308" s="25"/>
      <c r="BA308" s="25"/>
    </row>
    <row r="309" spans="2:53" x14ac:dyDescent="0.2">
      <c r="B309" s="84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25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</row>
    <row r="310" spans="2:53" x14ac:dyDescent="0.2">
      <c r="B310" s="84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25"/>
      <c r="V310" s="25"/>
      <c r="W310" s="25"/>
      <c r="X310" s="25"/>
      <c r="Y310" s="25"/>
      <c r="Z310" s="25"/>
      <c r="AA310" s="25"/>
      <c r="AB310" s="25"/>
      <c r="AC310" s="25"/>
      <c r="AD310" s="25"/>
      <c r="AE310" s="25"/>
      <c r="AF310" s="25"/>
      <c r="AG310" s="25"/>
      <c r="AH310" s="25"/>
      <c r="AI310" s="25"/>
      <c r="AJ310" s="25"/>
      <c r="AK310" s="25"/>
      <c r="AL310" s="25"/>
      <c r="AM310" s="25"/>
      <c r="AN310" s="25"/>
      <c r="AO310" s="25"/>
      <c r="AP310" s="25"/>
      <c r="AQ310" s="25"/>
      <c r="AR310" s="25"/>
      <c r="AS310" s="25"/>
      <c r="AT310" s="25"/>
      <c r="AU310" s="25"/>
      <c r="AV310" s="25"/>
      <c r="AW310" s="25"/>
      <c r="AX310" s="25"/>
      <c r="AY310" s="25"/>
      <c r="AZ310" s="25"/>
      <c r="BA310" s="25"/>
    </row>
    <row r="311" spans="2:53" x14ac:dyDescent="0.2">
      <c r="B311" s="84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  <c r="T311" s="25"/>
      <c r="U311" s="25"/>
      <c r="V311" s="25"/>
      <c r="W311" s="25"/>
      <c r="X311" s="25"/>
      <c r="Y311" s="25"/>
      <c r="Z311" s="25"/>
      <c r="AA311" s="25"/>
      <c r="AB311" s="25"/>
      <c r="AC311" s="25"/>
      <c r="AD311" s="25"/>
      <c r="AE311" s="25"/>
      <c r="AF311" s="25"/>
      <c r="AG311" s="25"/>
      <c r="AH311" s="25"/>
      <c r="AI311" s="25"/>
      <c r="AJ311" s="25"/>
      <c r="AK311" s="25"/>
      <c r="AL311" s="25"/>
      <c r="AM311" s="25"/>
      <c r="AN311" s="25"/>
      <c r="AO311" s="25"/>
      <c r="AP311" s="25"/>
      <c r="AQ311" s="25"/>
      <c r="AR311" s="25"/>
      <c r="AS311" s="25"/>
      <c r="AT311" s="25"/>
      <c r="AU311" s="25"/>
      <c r="AV311" s="25"/>
      <c r="AW311" s="25"/>
      <c r="AX311" s="25"/>
      <c r="AY311" s="25"/>
      <c r="AZ311" s="25"/>
      <c r="BA311" s="25"/>
    </row>
    <row r="312" spans="2:53" x14ac:dyDescent="0.2">
      <c r="B312" s="84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  <c r="T312" s="25"/>
      <c r="U312" s="25"/>
      <c r="V312" s="25"/>
      <c r="W312" s="25"/>
      <c r="X312" s="25"/>
      <c r="Y312" s="25"/>
      <c r="Z312" s="25"/>
      <c r="AA312" s="25"/>
      <c r="AB312" s="25"/>
      <c r="AC312" s="25"/>
      <c r="AD312" s="25"/>
      <c r="AE312" s="25"/>
      <c r="AF312" s="25"/>
      <c r="AG312" s="25"/>
      <c r="AH312" s="25"/>
      <c r="AI312" s="25"/>
      <c r="AJ312" s="25"/>
      <c r="AK312" s="25"/>
      <c r="AL312" s="25"/>
      <c r="AM312" s="25"/>
      <c r="AN312" s="25"/>
      <c r="AO312" s="25"/>
      <c r="AP312" s="25"/>
      <c r="AQ312" s="25"/>
      <c r="AR312" s="25"/>
      <c r="AS312" s="25"/>
      <c r="AT312" s="25"/>
      <c r="AU312" s="25"/>
      <c r="AV312" s="25"/>
      <c r="AW312" s="25"/>
      <c r="AX312" s="25"/>
      <c r="AY312" s="25"/>
      <c r="AZ312" s="25"/>
      <c r="BA312" s="25"/>
    </row>
    <row r="313" spans="2:53" x14ac:dyDescent="0.2">
      <c r="B313" s="84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25"/>
      <c r="U313" s="25"/>
      <c r="V313" s="25"/>
      <c r="W313" s="25"/>
      <c r="X313" s="25"/>
      <c r="Y313" s="25"/>
      <c r="Z313" s="25"/>
      <c r="AA313" s="25"/>
      <c r="AB313" s="25"/>
      <c r="AC313" s="25"/>
      <c r="AD313" s="25"/>
      <c r="AE313" s="25"/>
      <c r="AF313" s="25"/>
      <c r="AG313" s="25"/>
      <c r="AH313" s="25"/>
      <c r="AI313" s="25"/>
      <c r="AJ313" s="25"/>
      <c r="AK313" s="25"/>
      <c r="AL313" s="25"/>
      <c r="AM313" s="25"/>
      <c r="AN313" s="25"/>
      <c r="AO313" s="25"/>
      <c r="AP313" s="25"/>
      <c r="AQ313" s="25"/>
      <c r="AR313" s="25"/>
      <c r="AS313" s="25"/>
      <c r="AT313" s="25"/>
      <c r="AU313" s="25"/>
      <c r="AV313" s="25"/>
      <c r="AW313" s="25"/>
      <c r="AX313" s="25"/>
      <c r="AY313" s="25"/>
      <c r="AZ313" s="25"/>
      <c r="BA313" s="25"/>
    </row>
    <row r="314" spans="2:53" x14ac:dyDescent="0.2">
      <c r="B314" s="84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25"/>
      <c r="U314" s="25"/>
      <c r="V314" s="25"/>
      <c r="W314" s="25"/>
      <c r="X314" s="25"/>
      <c r="Y314" s="25"/>
      <c r="Z314" s="25"/>
      <c r="AA314" s="25"/>
      <c r="AB314" s="25"/>
      <c r="AC314" s="25"/>
      <c r="AD314" s="25"/>
      <c r="AE314" s="25"/>
      <c r="AF314" s="25"/>
      <c r="AG314" s="25"/>
      <c r="AH314" s="25"/>
      <c r="AI314" s="25"/>
      <c r="AJ314" s="25"/>
      <c r="AK314" s="25"/>
      <c r="AL314" s="25"/>
      <c r="AM314" s="25"/>
      <c r="AN314" s="25"/>
      <c r="AO314" s="25"/>
      <c r="AP314" s="25"/>
      <c r="AQ314" s="25"/>
      <c r="AR314" s="25"/>
      <c r="AS314" s="25"/>
      <c r="AT314" s="25"/>
      <c r="AU314" s="25"/>
      <c r="AV314" s="25"/>
      <c r="AW314" s="25"/>
      <c r="AX314" s="25"/>
      <c r="AY314" s="25"/>
      <c r="AZ314" s="25"/>
      <c r="BA314" s="25"/>
    </row>
    <row r="315" spans="2:53" x14ac:dyDescent="0.2">
      <c r="B315" s="84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25"/>
      <c r="V315" s="25"/>
      <c r="W315" s="25"/>
      <c r="X315" s="25"/>
      <c r="Y315" s="25"/>
      <c r="Z315" s="25"/>
      <c r="AA315" s="25"/>
      <c r="AB315" s="25"/>
      <c r="AC315" s="25"/>
      <c r="AD315" s="25"/>
      <c r="AE315" s="25"/>
      <c r="AF315" s="25"/>
      <c r="AG315" s="25"/>
      <c r="AH315" s="25"/>
      <c r="AI315" s="25"/>
      <c r="AJ315" s="25"/>
      <c r="AK315" s="25"/>
      <c r="AL315" s="25"/>
      <c r="AM315" s="25"/>
      <c r="AN315" s="25"/>
      <c r="AO315" s="25"/>
      <c r="AP315" s="25"/>
      <c r="AQ315" s="25"/>
      <c r="AR315" s="25"/>
      <c r="AS315" s="25"/>
      <c r="AT315" s="25"/>
      <c r="AU315" s="25"/>
      <c r="AV315" s="25"/>
      <c r="AW315" s="25"/>
      <c r="AX315" s="25"/>
      <c r="AY315" s="25"/>
      <c r="AZ315" s="25"/>
      <c r="BA315" s="25"/>
    </row>
    <row r="316" spans="2:53" x14ac:dyDescent="0.2">
      <c r="B316" s="84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25"/>
      <c r="U316" s="25"/>
      <c r="V316" s="25"/>
      <c r="W316" s="25"/>
      <c r="X316" s="25"/>
      <c r="Y316" s="25"/>
      <c r="Z316" s="25"/>
      <c r="AA316" s="25"/>
      <c r="AB316" s="25"/>
      <c r="AC316" s="25"/>
      <c r="AD316" s="25"/>
      <c r="AE316" s="25"/>
      <c r="AF316" s="25"/>
      <c r="AG316" s="25"/>
      <c r="AH316" s="25"/>
      <c r="AI316" s="25"/>
      <c r="AJ316" s="25"/>
      <c r="AK316" s="25"/>
      <c r="AL316" s="25"/>
      <c r="AM316" s="25"/>
      <c r="AN316" s="25"/>
      <c r="AO316" s="25"/>
      <c r="AP316" s="25"/>
      <c r="AQ316" s="25"/>
      <c r="AR316" s="25"/>
      <c r="AS316" s="25"/>
      <c r="AT316" s="25"/>
      <c r="AU316" s="25"/>
      <c r="AV316" s="25"/>
      <c r="AW316" s="25"/>
      <c r="AX316" s="25"/>
      <c r="AY316" s="25"/>
      <c r="AZ316" s="25"/>
      <c r="BA316" s="25"/>
    </row>
    <row r="317" spans="2:53" x14ac:dyDescent="0.2">
      <c r="B317" s="84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25"/>
      <c r="V317" s="25"/>
      <c r="W317" s="25"/>
      <c r="X317" s="25"/>
      <c r="Y317" s="25"/>
      <c r="Z317" s="25"/>
      <c r="AA317" s="25"/>
      <c r="AB317" s="25"/>
      <c r="AC317" s="25"/>
      <c r="AD317" s="25"/>
      <c r="AE317" s="25"/>
      <c r="AF317" s="25"/>
      <c r="AG317" s="25"/>
      <c r="AH317" s="25"/>
      <c r="AI317" s="25"/>
      <c r="AJ317" s="25"/>
      <c r="AK317" s="25"/>
      <c r="AL317" s="25"/>
      <c r="AM317" s="25"/>
      <c r="AN317" s="25"/>
      <c r="AO317" s="25"/>
      <c r="AP317" s="25"/>
      <c r="AQ317" s="25"/>
      <c r="AR317" s="25"/>
      <c r="AS317" s="25"/>
      <c r="AT317" s="25"/>
      <c r="AU317" s="25"/>
      <c r="AV317" s="25"/>
      <c r="AW317" s="25"/>
      <c r="AX317" s="25"/>
      <c r="AY317" s="25"/>
      <c r="AZ317" s="25"/>
      <c r="BA317" s="25"/>
    </row>
    <row r="318" spans="2:53" x14ac:dyDescent="0.2">
      <c r="B318" s="84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25"/>
      <c r="U318" s="25"/>
      <c r="V318" s="25"/>
      <c r="W318" s="25"/>
      <c r="X318" s="25"/>
      <c r="Y318" s="25"/>
      <c r="Z318" s="25"/>
      <c r="AA318" s="25"/>
      <c r="AB318" s="25"/>
      <c r="AC318" s="25"/>
      <c r="AD318" s="25"/>
      <c r="AE318" s="25"/>
      <c r="AF318" s="25"/>
      <c r="AG318" s="25"/>
      <c r="AH318" s="25"/>
      <c r="AI318" s="25"/>
      <c r="AJ318" s="25"/>
      <c r="AK318" s="25"/>
      <c r="AL318" s="25"/>
      <c r="AM318" s="25"/>
      <c r="AN318" s="25"/>
      <c r="AO318" s="25"/>
      <c r="AP318" s="25"/>
      <c r="AQ318" s="25"/>
      <c r="AR318" s="25"/>
      <c r="AS318" s="25"/>
      <c r="AT318" s="25"/>
      <c r="AU318" s="25"/>
      <c r="AV318" s="25"/>
      <c r="AW318" s="25"/>
      <c r="AX318" s="25"/>
      <c r="AY318" s="25"/>
      <c r="AZ318" s="25"/>
      <c r="BA318" s="25"/>
    </row>
    <row r="319" spans="2:53" x14ac:dyDescent="0.2">
      <c r="B319" s="84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25"/>
      <c r="V319" s="25"/>
      <c r="W319" s="25"/>
      <c r="X319" s="25"/>
      <c r="Y319" s="25"/>
      <c r="Z319" s="25"/>
      <c r="AA319" s="25"/>
      <c r="AB319" s="25"/>
      <c r="AC319" s="25"/>
      <c r="AD319" s="25"/>
      <c r="AE319" s="25"/>
      <c r="AF319" s="25"/>
      <c r="AG319" s="25"/>
      <c r="AH319" s="25"/>
      <c r="AI319" s="25"/>
      <c r="AJ319" s="25"/>
      <c r="AK319" s="25"/>
      <c r="AL319" s="25"/>
      <c r="AM319" s="25"/>
      <c r="AN319" s="25"/>
      <c r="AO319" s="25"/>
      <c r="AP319" s="25"/>
      <c r="AQ319" s="25"/>
      <c r="AR319" s="25"/>
      <c r="AS319" s="25"/>
      <c r="AT319" s="25"/>
      <c r="AU319" s="25"/>
      <c r="AV319" s="25"/>
      <c r="AW319" s="25"/>
      <c r="AX319" s="25"/>
      <c r="AY319" s="25"/>
      <c r="AZ319" s="25"/>
      <c r="BA319" s="25"/>
    </row>
    <row r="320" spans="2:53" x14ac:dyDescent="0.2">
      <c r="B320" s="84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  <c r="T320" s="25"/>
      <c r="U320" s="25"/>
      <c r="V320" s="25"/>
      <c r="W320" s="25"/>
      <c r="X320" s="25"/>
      <c r="Y320" s="25"/>
      <c r="Z320" s="25"/>
      <c r="AA320" s="25"/>
      <c r="AB320" s="25"/>
      <c r="AC320" s="25"/>
      <c r="AD320" s="25"/>
      <c r="AE320" s="25"/>
      <c r="AF320" s="25"/>
      <c r="AG320" s="25"/>
      <c r="AH320" s="25"/>
      <c r="AI320" s="25"/>
      <c r="AJ320" s="25"/>
      <c r="AK320" s="25"/>
      <c r="AL320" s="25"/>
      <c r="AM320" s="25"/>
      <c r="AN320" s="25"/>
      <c r="AO320" s="25"/>
      <c r="AP320" s="25"/>
      <c r="AQ320" s="25"/>
      <c r="AR320" s="25"/>
      <c r="AS320" s="25"/>
      <c r="AT320" s="25"/>
      <c r="AU320" s="25"/>
      <c r="AV320" s="25"/>
      <c r="AW320" s="25"/>
      <c r="AX320" s="25"/>
      <c r="AY320" s="25"/>
      <c r="AZ320" s="25"/>
      <c r="BA320" s="25"/>
    </row>
    <row r="321" spans="2:53" x14ac:dyDescent="0.2">
      <c r="B321" s="84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25"/>
      <c r="U321" s="25"/>
      <c r="V321" s="25"/>
      <c r="W321" s="25"/>
      <c r="X321" s="25"/>
      <c r="Y321" s="25"/>
      <c r="Z321" s="25"/>
      <c r="AA321" s="25"/>
      <c r="AB321" s="25"/>
      <c r="AC321" s="25"/>
      <c r="AD321" s="25"/>
      <c r="AE321" s="25"/>
      <c r="AF321" s="25"/>
      <c r="AG321" s="25"/>
      <c r="AH321" s="25"/>
      <c r="AI321" s="25"/>
      <c r="AJ321" s="25"/>
      <c r="AK321" s="25"/>
      <c r="AL321" s="25"/>
      <c r="AM321" s="25"/>
      <c r="AN321" s="25"/>
      <c r="AO321" s="25"/>
      <c r="AP321" s="25"/>
      <c r="AQ321" s="25"/>
      <c r="AR321" s="25"/>
      <c r="AS321" s="25"/>
      <c r="AT321" s="25"/>
      <c r="AU321" s="25"/>
      <c r="AV321" s="25"/>
      <c r="AW321" s="25"/>
      <c r="AX321" s="25"/>
      <c r="AY321" s="25"/>
      <c r="AZ321" s="25"/>
      <c r="BA321" s="25"/>
    </row>
    <row r="322" spans="2:53" x14ac:dyDescent="0.2">
      <c r="B322" s="84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  <c r="T322" s="25"/>
      <c r="U322" s="25"/>
      <c r="V322" s="25"/>
      <c r="W322" s="25"/>
      <c r="X322" s="25"/>
      <c r="Y322" s="25"/>
      <c r="Z322" s="25"/>
      <c r="AA322" s="25"/>
      <c r="AB322" s="25"/>
      <c r="AC322" s="25"/>
      <c r="AD322" s="25"/>
      <c r="AE322" s="25"/>
      <c r="AF322" s="25"/>
      <c r="AG322" s="25"/>
      <c r="AH322" s="25"/>
      <c r="AI322" s="25"/>
      <c r="AJ322" s="25"/>
      <c r="AK322" s="25"/>
      <c r="AL322" s="25"/>
      <c r="AM322" s="25"/>
      <c r="AN322" s="25"/>
      <c r="AO322" s="25"/>
      <c r="AP322" s="25"/>
      <c r="AQ322" s="25"/>
      <c r="AR322" s="25"/>
      <c r="AS322" s="25"/>
      <c r="AT322" s="25"/>
      <c r="AU322" s="25"/>
      <c r="AV322" s="25"/>
      <c r="AW322" s="25"/>
      <c r="AX322" s="25"/>
      <c r="AY322" s="25"/>
      <c r="AZ322" s="25"/>
      <c r="BA322" s="25"/>
    </row>
    <row r="323" spans="2:53" x14ac:dyDescent="0.2">
      <c r="B323" s="84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  <c r="T323" s="25"/>
      <c r="U323" s="25"/>
      <c r="V323" s="25"/>
      <c r="W323" s="25"/>
      <c r="X323" s="25"/>
      <c r="Y323" s="25"/>
      <c r="Z323" s="25"/>
      <c r="AA323" s="25"/>
      <c r="AB323" s="25"/>
      <c r="AC323" s="25"/>
      <c r="AD323" s="25"/>
      <c r="AE323" s="25"/>
      <c r="AF323" s="25"/>
      <c r="AG323" s="25"/>
      <c r="AH323" s="25"/>
      <c r="AI323" s="25"/>
      <c r="AJ323" s="25"/>
      <c r="AK323" s="25"/>
      <c r="AL323" s="25"/>
      <c r="AM323" s="25"/>
      <c r="AN323" s="25"/>
      <c r="AO323" s="25"/>
      <c r="AP323" s="25"/>
      <c r="AQ323" s="25"/>
      <c r="AR323" s="25"/>
      <c r="AS323" s="25"/>
      <c r="AT323" s="25"/>
      <c r="AU323" s="25"/>
      <c r="AV323" s="25"/>
      <c r="AW323" s="25"/>
      <c r="AX323" s="25"/>
      <c r="AY323" s="25"/>
      <c r="AZ323" s="25"/>
      <c r="BA323" s="25"/>
    </row>
    <row r="324" spans="2:53" x14ac:dyDescent="0.2">
      <c r="B324" s="84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  <c r="T324" s="25"/>
      <c r="U324" s="25"/>
      <c r="V324" s="25"/>
      <c r="W324" s="25"/>
      <c r="X324" s="25"/>
      <c r="Y324" s="25"/>
      <c r="Z324" s="25"/>
      <c r="AA324" s="25"/>
      <c r="AB324" s="25"/>
      <c r="AC324" s="25"/>
      <c r="AD324" s="25"/>
      <c r="AE324" s="25"/>
      <c r="AF324" s="25"/>
      <c r="AG324" s="25"/>
      <c r="AH324" s="25"/>
      <c r="AI324" s="25"/>
      <c r="AJ324" s="25"/>
      <c r="AK324" s="25"/>
      <c r="AL324" s="25"/>
      <c r="AM324" s="25"/>
      <c r="AN324" s="25"/>
      <c r="AO324" s="25"/>
      <c r="AP324" s="25"/>
      <c r="AQ324" s="25"/>
      <c r="AR324" s="25"/>
      <c r="AS324" s="25"/>
      <c r="AT324" s="25"/>
      <c r="AU324" s="25"/>
      <c r="AV324" s="25"/>
      <c r="AW324" s="25"/>
      <c r="AX324" s="25"/>
      <c r="AY324" s="25"/>
      <c r="AZ324" s="25"/>
      <c r="BA324" s="25"/>
    </row>
    <row r="325" spans="2:53" x14ac:dyDescent="0.2">
      <c r="B325" s="84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  <c r="T325" s="25"/>
      <c r="U325" s="25"/>
      <c r="V325" s="25"/>
      <c r="W325" s="25"/>
      <c r="X325" s="25"/>
      <c r="Y325" s="25"/>
      <c r="Z325" s="25"/>
      <c r="AA325" s="25"/>
      <c r="AB325" s="25"/>
      <c r="AC325" s="25"/>
      <c r="AD325" s="25"/>
      <c r="AE325" s="25"/>
      <c r="AF325" s="25"/>
      <c r="AG325" s="25"/>
      <c r="AH325" s="25"/>
      <c r="AI325" s="25"/>
      <c r="AJ325" s="25"/>
      <c r="AK325" s="25"/>
      <c r="AL325" s="25"/>
      <c r="AM325" s="25"/>
      <c r="AN325" s="25"/>
      <c r="AO325" s="25"/>
      <c r="AP325" s="25"/>
      <c r="AQ325" s="25"/>
      <c r="AR325" s="25"/>
      <c r="AS325" s="25"/>
      <c r="AT325" s="25"/>
      <c r="AU325" s="25"/>
      <c r="AV325" s="25"/>
      <c r="AW325" s="25"/>
      <c r="AX325" s="25"/>
      <c r="AY325" s="25"/>
      <c r="AZ325" s="25"/>
      <c r="BA325" s="25"/>
    </row>
    <row r="326" spans="2:53" x14ac:dyDescent="0.2">
      <c r="B326" s="84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  <c r="T326" s="25"/>
      <c r="U326" s="25"/>
      <c r="V326" s="25"/>
      <c r="W326" s="25"/>
      <c r="X326" s="25"/>
      <c r="Y326" s="25"/>
      <c r="Z326" s="25"/>
      <c r="AA326" s="25"/>
      <c r="AB326" s="25"/>
      <c r="AC326" s="25"/>
      <c r="AD326" s="25"/>
      <c r="AE326" s="25"/>
      <c r="AF326" s="25"/>
      <c r="AG326" s="25"/>
      <c r="AH326" s="25"/>
      <c r="AI326" s="25"/>
      <c r="AJ326" s="25"/>
      <c r="AK326" s="25"/>
      <c r="AL326" s="25"/>
      <c r="AM326" s="25"/>
      <c r="AN326" s="25"/>
      <c r="AO326" s="25"/>
      <c r="AP326" s="25"/>
      <c r="AQ326" s="25"/>
      <c r="AR326" s="25"/>
      <c r="AS326" s="25"/>
      <c r="AT326" s="25"/>
      <c r="AU326" s="25"/>
      <c r="AV326" s="25"/>
      <c r="AW326" s="25"/>
      <c r="AX326" s="25"/>
      <c r="AY326" s="25"/>
      <c r="AZ326" s="25"/>
      <c r="BA326" s="25"/>
    </row>
    <row r="327" spans="2:53" x14ac:dyDescent="0.2">
      <c r="B327" s="84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  <c r="T327" s="25"/>
      <c r="U327" s="25"/>
      <c r="V327" s="25"/>
      <c r="W327" s="25"/>
      <c r="X327" s="25"/>
      <c r="Y327" s="25"/>
      <c r="Z327" s="25"/>
      <c r="AA327" s="25"/>
      <c r="AB327" s="25"/>
      <c r="AC327" s="25"/>
      <c r="AD327" s="25"/>
      <c r="AE327" s="25"/>
      <c r="AF327" s="25"/>
      <c r="AG327" s="25"/>
      <c r="AH327" s="25"/>
      <c r="AI327" s="25"/>
      <c r="AJ327" s="25"/>
      <c r="AK327" s="25"/>
      <c r="AL327" s="25"/>
      <c r="AM327" s="25"/>
      <c r="AN327" s="25"/>
      <c r="AO327" s="25"/>
      <c r="AP327" s="25"/>
      <c r="AQ327" s="25"/>
      <c r="AR327" s="25"/>
      <c r="AS327" s="25"/>
      <c r="AT327" s="25"/>
      <c r="AU327" s="25"/>
      <c r="AV327" s="25"/>
      <c r="AW327" s="25"/>
      <c r="AX327" s="25"/>
      <c r="AY327" s="25"/>
      <c r="AZ327" s="25"/>
      <c r="BA327" s="25"/>
    </row>
    <row r="328" spans="2:53" x14ac:dyDescent="0.2">
      <c r="B328" s="84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  <c r="T328" s="25"/>
      <c r="U328" s="25"/>
      <c r="V328" s="25"/>
      <c r="W328" s="25"/>
      <c r="X328" s="25"/>
      <c r="Y328" s="25"/>
      <c r="Z328" s="25"/>
      <c r="AA328" s="25"/>
      <c r="AB328" s="25"/>
      <c r="AC328" s="25"/>
      <c r="AD328" s="25"/>
      <c r="AE328" s="25"/>
      <c r="AF328" s="25"/>
      <c r="AG328" s="25"/>
      <c r="AH328" s="25"/>
      <c r="AI328" s="25"/>
      <c r="AJ328" s="25"/>
      <c r="AK328" s="25"/>
      <c r="AL328" s="25"/>
      <c r="AM328" s="25"/>
      <c r="AN328" s="25"/>
      <c r="AO328" s="25"/>
      <c r="AP328" s="25"/>
      <c r="AQ328" s="25"/>
      <c r="AR328" s="25"/>
      <c r="AS328" s="25"/>
      <c r="AT328" s="25"/>
      <c r="AU328" s="25"/>
      <c r="AV328" s="25"/>
      <c r="AW328" s="25"/>
      <c r="AX328" s="25"/>
      <c r="AY328" s="25"/>
      <c r="AZ328" s="25"/>
      <c r="BA328" s="25"/>
    </row>
    <row r="329" spans="2:53" x14ac:dyDescent="0.2">
      <c r="B329" s="84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  <c r="T329" s="25"/>
      <c r="U329" s="25"/>
      <c r="V329" s="25"/>
      <c r="W329" s="25"/>
      <c r="X329" s="25"/>
      <c r="Y329" s="25"/>
      <c r="Z329" s="25"/>
      <c r="AA329" s="25"/>
      <c r="AB329" s="25"/>
      <c r="AC329" s="25"/>
      <c r="AD329" s="25"/>
      <c r="AE329" s="25"/>
      <c r="AF329" s="25"/>
      <c r="AG329" s="25"/>
      <c r="AH329" s="25"/>
      <c r="AI329" s="25"/>
      <c r="AJ329" s="25"/>
      <c r="AK329" s="25"/>
      <c r="AL329" s="25"/>
      <c r="AM329" s="25"/>
      <c r="AN329" s="25"/>
      <c r="AO329" s="25"/>
      <c r="AP329" s="25"/>
      <c r="AQ329" s="25"/>
      <c r="AR329" s="25"/>
      <c r="AS329" s="25"/>
      <c r="AT329" s="25"/>
      <c r="AU329" s="25"/>
      <c r="AV329" s="25"/>
      <c r="AW329" s="25"/>
      <c r="AX329" s="25"/>
      <c r="AY329" s="25"/>
      <c r="AZ329" s="25"/>
      <c r="BA329" s="25"/>
    </row>
    <row r="330" spans="2:53" x14ac:dyDescent="0.2">
      <c r="B330" s="84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  <c r="T330" s="25"/>
      <c r="U330" s="25"/>
      <c r="V330" s="25"/>
      <c r="W330" s="25"/>
      <c r="X330" s="25"/>
      <c r="Y330" s="25"/>
      <c r="Z330" s="25"/>
      <c r="AA330" s="25"/>
      <c r="AB330" s="25"/>
      <c r="AC330" s="25"/>
      <c r="AD330" s="25"/>
      <c r="AE330" s="25"/>
      <c r="AF330" s="25"/>
      <c r="AG330" s="25"/>
      <c r="AH330" s="25"/>
      <c r="AI330" s="25"/>
      <c r="AJ330" s="25"/>
      <c r="AK330" s="25"/>
      <c r="AL330" s="25"/>
      <c r="AM330" s="25"/>
      <c r="AN330" s="25"/>
      <c r="AO330" s="25"/>
      <c r="AP330" s="25"/>
      <c r="AQ330" s="25"/>
      <c r="AR330" s="25"/>
      <c r="AS330" s="25"/>
      <c r="AT330" s="25"/>
      <c r="AU330" s="25"/>
      <c r="AV330" s="25"/>
      <c r="AW330" s="25"/>
      <c r="AX330" s="25"/>
      <c r="AY330" s="25"/>
      <c r="AZ330" s="25"/>
      <c r="BA330" s="25"/>
    </row>
    <row r="331" spans="2:53" x14ac:dyDescent="0.2">
      <c r="B331" s="84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  <c r="T331" s="25"/>
      <c r="U331" s="25"/>
      <c r="V331" s="25"/>
      <c r="W331" s="25"/>
      <c r="X331" s="25"/>
      <c r="Y331" s="25"/>
      <c r="Z331" s="25"/>
      <c r="AA331" s="25"/>
      <c r="AB331" s="25"/>
      <c r="AC331" s="25"/>
      <c r="AD331" s="25"/>
      <c r="AE331" s="25"/>
      <c r="AF331" s="25"/>
      <c r="AG331" s="25"/>
      <c r="AH331" s="25"/>
      <c r="AI331" s="25"/>
      <c r="AJ331" s="25"/>
      <c r="AK331" s="25"/>
      <c r="AL331" s="25"/>
      <c r="AM331" s="25"/>
      <c r="AN331" s="25"/>
      <c r="AO331" s="25"/>
      <c r="AP331" s="25"/>
      <c r="AQ331" s="25"/>
      <c r="AR331" s="25"/>
      <c r="AS331" s="25"/>
      <c r="AT331" s="25"/>
      <c r="AU331" s="25"/>
      <c r="AV331" s="25"/>
      <c r="AW331" s="25"/>
      <c r="AX331" s="25"/>
      <c r="AY331" s="25"/>
      <c r="AZ331" s="25"/>
      <c r="BA331" s="25"/>
    </row>
    <row r="332" spans="2:53" x14ac:dyDescent="0.2">
      <c r="B332" s="84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  <c r="T332" s="25"/>
      <c r="U332" s="25"/>
      <c r="V332" s="25"/>
      <c r="W332" s="25"/>
      <c r="X332" s="25"/>
      <c r="Y332" s="25"/>
      <c r="Z332" s="25"/>
      <c r="AA332" s="25"/>
      <c r="AB332" s="25"/>
      <c r="AC332" s="25"/>
      <c r="AD332" s="25"/>
      <c r="AE332" s="25"/>
      <c r="AF332" s="25"/>
      <c r="AG332" s="25"/>
      <c r="AH332" s="25"/>
      <c r="AI332" s="25"/>
      <c r="AJ332" s="25"/>
      <c r="AK332" s="25"/>
      <c r="AL332" s="25"/>
      <c r="AM332" s="25"/>
      <c r="AN332" s="25"/>
      <c r="AO332" s="25"/>
      <c r="AP332" s="25"/>
      <c r="AQ332" s="25"/>
      <c r="AR332" s="25"/>
      <c r="AS332" s="25"/>
      <c r="AT332" s="25"/>
      <c r="AU332" s="25"/>
      <c r="AV332" s="25"/>
      <c r="AW332" s="25"/>
      <c r="AX332" s="25"/>
      <c r="AY332" s="25"/>
      <c r="AZ332" s="25"/>
      <c r="BA332" s="25"/>
    </row>
    <row r="333" spans="2:53" x14ac:dyDescent="0.2">
      <c r="B333" s="84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  <c r="AW333" s="25"/>
      <c r="AX333" s="25"/>
      <c r="AY333" s="25"/>
      <c r="AZ333" s="25"/>
      <c r="BA333" s="25"/>
    </row>
    <row r="334" spans="2:53" x14ac:dyDescent="0.2">
      <c r="B334" s="84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  <c r="AW334" s="25"/>
      <c r="AX334" s="25"/>
      <c r="AY334" s="25"/>
      <c r="AZ334" s="25"/>
      <c r="BA334" s="25"/>
    </row>
    <row r="335" spans="2:53" x14ac:dyDescent="0.2">
      <c r="B335" s="84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  <c r="AW335" s="25"/>
      <c r="AX335" s="25"/>
      <c r="AY335" s="25"/>
      <c r="AZ335" s="25"/>
      <c r="BA335" s="25"/>
    </row>
    <row r="336" spans="2:53" x14ac:dyDescent="0.2">
      <c r="B336" s="84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  <c r="AW336" s="25"/>
      <c r="AX336" s="25"/>
      <c r="AY336" s="25"/>
      <c r="AZ336" s="25"/>
      <c r="BA336" s="25"/>
    </row>
    <row r="337" spans="2:53" x14ac:dyDescent="0.2">
      <c r="B337" s="84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  <c r="AW337" s="25"/>
      <c r="AX337" s="25"/>
      <c r="AY337" s="25"/>
      <c r="AZ337" s="25"/>
      <c r="BA337" s="25"/>
    </row>
    <row r="338" spans="2:53" x14ac:dyDescent="0.2">
      <c r="B338" s="84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  <c r="AW338" s="25"/>
      <c r="AX338" s="25"/>
      <c r="AY338" s="25"/>
      <c r="AZ338" s="25"/>
      <c r="BA338" s="25"/>
    </row>
    <row r="339" spans="2:53" x14ac:dyDescent="0.2">
      <c r="B339" s="84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  <c r="AW339" s="25"/>
      <c r="AX339" s="25"/>
      <c r="AY339" s="25"/>
      <c r="AZ339" s="25"/>
      <c r="BA339" s="25"/>
    </row>
    <row r="340" spans="2:53" x14ac:dyDescent="0.2">
      <c r="B340" s="84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  <c r="AW340" s="25"/>
      <c r="AX340" s="25"/>
      <c r="AY340" s="25"/>
      <c r="AZ340" s="25"/>
      <c r="BA340" s="25"/>
    </row>
    <row r="341" spans="2:53" x14ac:dyDescent="0.2">
      <c r="B341" s="84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  <c r="AW341" s="25"/>
      <c r="AX341" s="25"/>
      <c r="AY341" s="25"/>
      <c r="AZ341" s="25"/>
      <c r="BA341" s="25"/>
    </row>
    <row r="342" spans="2:53" x14ac:dyDescent="0.2">
      <c r="B342" s="84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  <c r="AW342" s="25"/>
      <c r="AX342" s="25"/>
      <c r="AY342" s="25"/>
      <c r="AZ342" s="25"/>
      <c r="BA342" s="25"/>
    </row>
    <row r="343" spans="2:53" x14ac:dyDescent="0.2">
      <c r="B343" s="84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  <c r="AW343" s="25"/>
      <c r="AX343" s="25"/>
      <c r="AY343" s="25"/>
      <c r="AZ343" s="25"/>
      <c r="BA343" s="25"/>
    </row>
    <row r="344" spans="2:53" x14ac:dyDescent="0.2">
      <c r="B344" s="84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  <c r="AW344" s="25"/>
      <c r="AX344" s="25"/>
      <c r="AY344" s="25"/>
      <c r="AZ344" s="25"/>
      <c r="BA344" s="25"/>
    </row>
    <row r="345" spans="2:53" x14ac:dyDescent="0.2">
      <c r="B345" s="84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  <c r="AW345" s="25"/>
      <c r="AX345" s="25"/>
      <c r="AY345" s="25"/>
      <c r="AZ345" s="25"/>
      <c r="BA345" s="25"/>
    </row>
    <row r="346" spans="2:53" x14ac:dyDescent="0.2">
      <c r="B346" s="84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  <c r="AW346" s="25"/>
      <c r="AX346" s="25"/>
      <c r="AY346" s="25"/>
      <c r="AZ346" s="25"/>
      <c r="BA346" s="25"/>
    </row>
    <row r="347" spans="2:53" x14ac:dyDescent="0.2">
      <c r="B347" s="84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  <c r="AW347" s="25"/>
      <c r="AX347" s="25"/>
      <c r="AY347" s="25"/>
      <c r="AZ347" s="25"/>
      <c r="BA347" s="25"/>
    </row>
    <row r="348" spans="2:53" x14ac:dyDescent="0.2">
      <c r="B348" s="84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  <c r="AW348" s="25"/>
      <c r="AX348" s="25"/>
      <c r="AY348" s="25"/>
      <c r="AZ348" s="25"/>
      <c r="BA348" s="25"/>
    </row>
    <row r="349" spans="2:53" x14ac:dyDescent="0.2">
      <c r="B349" s="84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  <c r="AW349" s="25"/>
      <c r="AX349" s="25"/>
      <c r="AY349" s="25"/>
      <c r="AZ349" s="25"/>
      <c r="BA349" s="25"/>
    </row>
    <row r="350" spans="2:53" x14ac:dyDescent="0.2">
      <c r="B350" s="84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  <c r="AW350" s="25"/>
      <c r="AX350" s="25"/>
      <c r="AY350" s="25"/>
      <c r="AZ350" s="25"/>
      <c r="BA350" s="25"/>
    </row>
    <row r="351" spans="2:53" x14ac:dyDescent="0.2">
      <c r="B351" s="84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  <c r="AW351" s="25"/>
      <c r="AX351" s="25"/>
      <c r="AY351" s="25"/>
      <c r="AZ351" s="25"/>
      <c r="BA351" s="25"/>
    </row>
    <row r="352" spans="2:53" x14ac:dyDescent="0.2">
      <c r="B352" s="84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  <c r="AW352" s="25"/>
      <c r="AX352" s="25"/>
      <c r="AY352" s="25"/>
      <c r="AZ352" s="25"/>
      <c r="BA352" s="25"/>
    </row>
    <row r="353" spans="2:53" x14ac:dyDescent="0.2">
      <c r="B353" s="84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  <c r="AW353" s="25"/>
      <c r="AX353" s="25"/>
      <c r="AY353" s="25"/>
      <c r="AZ353" s="25"/>
      <c r="BA353" s="25"/>
    </row>
    <row r="354" spans="2:53" x14ac:dyDescent="0.2">
      <c r="B354" s="84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  <c r="AW354" s="25"/>
      <c r="AX354" s="25"/>
      <c r="AY354" s="25"/>
      <c r="AZ354" s="25"/>
      <c r="BA354" s="25"/>
    </row>
    <row r="355" spans="2:53" x14ac:dyDescent="0.2">
      <c r="B355" s="84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  <c r="AK355" s="25"/>
      <c r="AL355" s="25"/>
      <c r="AM355" s="25"/>
      <c r="AN355" s="25"/>
      <c r="AO355" s="25"/>
      <c r="AP355" s="25"/>
      <c r="AQ355" s="25"/>
      <c r="AR355" s="25"/>
      <c r="AS355" s="25"/>
      <c r="AT355" s="25"/>
      <c r="AU355" s="25"/>
      <c r="AV355" s="25"/>
      <c r="AW355" s="25"/>
      <c r="AX355" s="25"/>
      <c r="AY355" s="25"/>
      <c r="AZ355" s="25"/>
      <c r="BA355" s="25"/>
    </row>
    <row r="356" spans="2:53" x14ac:dyDescent="0.2">
      <c r="B356" s="84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25"/>
      <c r="U356" s="25"/>
      <c r="V356" s="25"/>
      <c r="W356" s="25"/>
      <c r="X356" s="25"/>
      <c r="Y356" s="25"/>
      <c r="Z356" s="25"/>
      <c r="AA356" s="25"/>
      <c r="AB356" s="25"/>
      <c r="AC356" s="25"/>
      <c r="AD356" s="25"/>
      <c r="AE356" s="25"/>
      <c r="AF356" s="25"/>
      <c r="AG356" s="25"/>
      <c r="AH356" s="25"/>
      <c r="AI356" s="25"/>
      <c r="AJ356" s="25"/>
      <c r="AK356" s="25"/>
      <c r="AL356" s="25"/>
      <c r="AM356" s="25"/>
      <c r="AN356" s="25"/>
      <c r="AO356" s="25"/>
      <c r="AP356" s="25"/>
      <c r="AQ356" s="25"/>
      <c r="AR356" s="25"/>
      <c r="AS356" s="25"/>
      <c r="AT356" s="25"/>
      <c r="AU356" s="25"/>
      <c r="AV356" s="25"/>
      <c r="AW356" s="25"/>
      <c r="AX356" s="25"/>
      <c r="AY356" s="25"/>
      <c r="AZ356" s="25"/>
      <c r="BA356" s="25"/>
    </row>
    <row r="357" spans="2:53" x14ac:dyDescent="0.2">
      <c r="B357" s="84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25"/>
      <c r="V357" s="25"/>
      <c r="W357" s="25"/>
      <c r="X357" s="25"/>
      <c r="Y357" s="25"/>
      <c r="Z357" s="25"/>
      <c r="AA357" s="25"/>
      <c r="AB357" s="25"/>
      <c r="AC357" s="25"/>
      <c r="AD357" s="25"/>
      <c r="AE357" s="25"/>
      <c r="AF357" s="25"/>
      <c r="AG357" s="25"/>
      <c r="AH357" s="25"/>
      <c r="AI357" s="25"/>
      <c r="AJ357" s="25"/>
      <c r="AK357" s="25"/>
      <c r="AL357" s="25"/>
      <c r="AM357" s="25"/>
      <c r="AN357" s="25"/>
      <c r="AO357" s="25"/>
      <c r="AP357" s="25"/>
      <c r="AQ357" s="25"/>
      <c r="AR357" s="25"/>
      <c r="AS357" s="25"/>
      <c r="AT357" s="25"/>
      <c r="AU357" s="25"/>
      <c r="AV357" s="25"/>
      <c r="AW357" s="25"/>
      <c r="AX357" s="25"/>
      <c r="AY357" s="25"/>
      <c r="AZ357" s="25"/>
      <c r="BA357" s="25"/>
    </row>
    <row r="358" spans="2:53" x14ac:dyDescent="0.2">
      <c r="B358" s="84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  <c r="T358" s="25"/>
      <c r="U358" s="25"/>
      <c r="V358" s="25"/>
      <c r="W358" s="25"/>
      <c r="X358" s="25"/>
      <c r="Y358" s="25"/>
      <c r="Z358" s="25"/>
      <c r="AA358" s="25"/>
      <c r="AB358" s="25"/>
      <c r="AC358" s="25"/>
      <c r="AD358" s="25"/>
      <c r="AE358" s="25"/>
      <c r="AF358" s="25"/>
      <c r="AG358" s="25"/>
      <c r="AH358" s="25"/>
      <c r="AI358" s="25"/>
      <c r="AJ358" s="25"/>
      <c r="AK358" s="25"/>
      <c r="AL358" s="25"/>
      <c r="AM358" s="25"/>
      <c r="AN358" s="25"/>
      <c r="AO358" s="25"/>
      <c r="AP358" s="25"/>
      <c r="AQ358" s="25"/>
      <c r="AR358" s="25"/>
      <c r="AS358" s="25"/>
      <c r="AT358" s="25"/>
      <c r="AU358" s="25"/>
      <c r="AV358" s="25"/>
      <c r="AW358" s="25"/>
      <c r="AX358" s="25"/>
      <c r="AY358" s="25"/>
      <c r="AZ358" s="25"/>
      <c r="BA358" s="25"/>
    </row>
    <row r="359" spans="2:53" x14ac:dyDescent="0.2">
      <c r="B359" s="84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25"/>
      <c r="V359" s="25"/>
      <c r="W359" s="25"/>
      <c r="X359" s="25"/>
      <c r="Y359" s="25"/>
      <c r="Z359" s="25"/>
      <c r="AA359" s="25"/>
      <c r="AB359" s="25"/>
      <c r="AC359" s="25"/>
      <c r="AD359" s="25"/>
      <c r="AE359" s="25"/>
      <c r="AF359" s="25"/>
      <c r="AG359" s="25"/>
      <c r="AH359" s="25"/>
      <c r="AI359" s="25"/>
      <c r="AJ359" s="25"/>
      <c r="AK359" s="25"/>
      <c r="AL359" s="25"/>
      <c r="AM359" s="25"/>
      <c r="AN359" s="25"/>
      <c r="AO359" s="25"/>
      <c r="AP359" s="25"/>
      <c r="AQ359" s="25"/>
      <c r="AR359" s="25"/>
      <c r="AS359" s="25"/>
      <c r="AT359" s="25"/>
      <c r="AU359" s="25"/>
      <c r="AV359" s="25"/>
      <c r="AW359" s="25"/>
      <c r="AX359" s="25"/>
      <c r="AY359" s="25"/>
      <c r="AZ359" s="25"/>
      <c r="BA359" s="25"/>
    </row>
    <row r="360" spans="2:53" x14ac:dyDescent="0.2">
      <c r="B360" s="84"/>
      <c r="C360" s="25"/>
      <c r="D360" s="25"/>
      <c r="E360" s="25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  <c r="T360" s="25"/>
      <c r="U360" s="25"/>
      <c r="V360" s="25"/>
      <c r="W360" s="25"/>
      <c r="X360" s="25"/>
      <c r="Y360" s="25"/>
      <c r="Z360" s="25"/>
      <c r="AA360" s="25"/>
      <c r="AB360" s="25"/>
      <c r="AC360" s="25"/>
      <c r="AD360" s="25"/>
      <c r="AE360" s="25"/>
      <c r="AF360" s="25"/>
      <c r="AG360" s="25"/>
      <c r="AH360" s="25"/>
      <c r="AI360" s="25"/>
      <c r="AJ360" s="25"/>
      <c r="AK360" s="25"/>
      <c r="AL360" s="25"/>
      <c r="AM360" s="25"/>
      <c r="AN360" s="25"/>
      <c r="AO360" s="25"/>
      <c r="AP360" s="25"/>
      <c r="AQ360" s="25"/>
      <c r="AR360" s="25"/>
      <c r="AS360" s="25"/>
      <c r="AT360" s="25"/>
      <c r="AU360" s="25"/>
      <c r="AV360" s="25"/>
      <c r="AW360" s="25"/>
      <c r="AX360" s="25"/>
      <c r="AY360" s="25"/>
      <c r="AZ360" s="25"/>
      <c r="BA360" s="25"/>
    </row>
    <row r="361" spans="2:53" x14ac:dyDescent="0.2">
      <c r="B361" s="84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25"/>
      <c r="V361" s="25"/>
      <c r="W361" s="25"/>
      <c r="X361" s="25"/>
      <c r="Y361" s="25"/>
      <c r="Z361" s="25"/>
      <c r="AA361" s="25"/>
      <c r="AB361" s="25"/>
      <c r="AC361" s="25"/>
      <c r="AD361" s="25"/>
      <c r="AE361" s="25"/>
      <c r="AF361" s="25"/>
      <c r="AG361" s="25"/>
      <c r="AH361" s="25"/>
      <c r="AI361" s="25"/>
      <c r="AJ361" s="25"/>
      <c r="AK361" s="25"/>
      <c r="AL361" s="25"/>
      <c r="AM361" s="25"/>
      <c r="AN361" s="25"/>
      <c r="AO361" s="25"/>
      <c r="AP361" s="25"/>
      <c r="AQ361" s="25"/>
      <c r="AR361" s="25"/>
      <c r="AS361" s="25"/>
      <c r="AT361" s="25"/>
      <c r="AU361" s="25"/>
      <c r="AV361" s="25"/>
      <c r="AW361" s="25"/>
      <c r="AX361" s="25"/>
      <c r="AY361" s="25"/>
      <c r="AZ361" s="25"/>
      <c r="BA361" s="25"/>
    </row>
    <row r="362" spans="2:53" x14ac:dyDescent="0.2">
      <c r="B362" s="84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  <c r="T362" s="25"/>
      <c r="U362" s="25"/>
      <c r="V362" s="25"/>
      <c r="W362" s="25"/>
      <c r="X362" s="25"/>
      <c r="Y362" s="25"/>
      <c r="Z362" s="25"/>
      <c r="AA362" s="25"/>
      <c r="AB362" s="25"/>
      <c r="AC362" s="25"/>
      <c r="AD362" s="25"/>
      <c r="AE362" s="25"/>
      <c r="AF362" s="25"/>
      <c r="AG362" s="25"/>
      <c r="AH362" s="25"/>
      <c r="AI362" s="25"/>
      <c r="AJ362" s="25"/>
      <c r="AK362" s="25"/>
      <c r="AL362" s="25"/>
      <c r="AM362" s="25"/>
      <c r="AN362" s="25"/>
      <c r="AO362" s="25"/>
      <c r="AP362" s="25"/>
      <c r="AQ362" s="25"/>
      <c r="AR362" s="25"/>
      <c r="AS362" s="25"/>
      <c r="AT362" s="25"/>
      <c r="AU362" s="25"/>
      <c r="AV362" s="25"/>
      <c r="AW362" s="25"/>
      <c r="AX362" s="25"/>
      <c r="AY362" s="25"/>
      <c r="AZ362" s="25"/>
      <c r="BA362" s="25"/>
    </row>
    <row r="363" spans="2:53" x14ac:dyDescent="0.2">
      <c r="B363" s="84"/>
      <c r="C363" s="25"/>
      <c r="D363" s="25"/>
      <c r="E363" s="25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  <c r="T363" s="25"/>
      <c r="U363" s="25"/>
      <c r="V363" s="25"/>
      <c r="W363" s="25"/>
      <c r="X363" s="25"/>
      <c r="Y363" s="25"/>
      <c r="Z363" s="25"/>
      <c r="AA363" s="25"/>
      <c r="AB363" s="25"/>
      <c r="AC363" s="25"/>
      <c r="AD363" s="25"/>
      <c r="AE363" s="25"/>
      <c r="AF363" s="25"/>
      <c r="AG363" s="25"/>
      <c r="AH363" s="25"/>
      <c r="AI363" s="25"/>
      <c r="AJ363" s="25"/>
      <c r="AK363" s="25"/>
      <c r="AL363" s="25"/>
      <c r="AM363" s="25"/>
      <c r="AN363" s="25"/>
      <c r="AO363" s="25"/>
      <c r="AP363" s="25"/>
      <c r="AQ363" s="25"/>
      <c r="AR363" s="25"/>
      <c r="AS363" s="25"/>
      <c r="AT363" s="25"/>
      <c r="AU363" s="25"/>
      <c r="AV363" s="25"/>
      <c r="AW363" s="25"/>
      <c r="AX363" s="25"/>
      <c r="AY363" s="25"/>
      <c r="AZ363" s="25"/>
      <c r="BA363" s="25"/>
    </row>
    <row r="364" spans="2:53" x14ac:dyDescent="0.2">
      <c r="B364" s="84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  <c r="T364" s="25"/>
      <c r="U364" s="25"/>
      <c r="V364" s="25"/>
      <c r="W364" s="25"/>
      <c r="X364" s="25"/>
      <c r="Y364" s="25"/>
      <c r="Z364" s="25"/>
      <c r="AA364" s="25"/>
      <c r="AB364" s="25"/>
      <c r="AC364" s="25"/>
      <c r="AD364" s="25"/>
      <c r="AE364" s="25"/>
      <c r="AF364" s="25"/>
      <c r="AG364" s="25"/>
      <c r="AH364" s="25"/>
      <c r="AI364" s="25"/>
      <c r="AJ364" s="25"/>
      <c r="AK364" s="25"/>
      <c r="AL364" s="25"/>
      <c r="AM364" s="25"/>
      <c r="AN364" s="25"/>
      <c r="AO364" s="25"/>
      <c r="AP364" s="25"/>
      <c r="AQ364" s="25"/>
      <c r="AR364" s="25"/>
      <c r="AS364" s="25"/>
      <c r="AT364" s="25"/>
      <c r="AU364" s="25"/>
      <c r="AV364" s="25"/>
      <c r="AW364" s="25"/>
      <c r="AX364" s="25"/>
      <c r="AY364" s="25"/>
      <c r="AZ364" s="25"/>
      <c r="BA364" s="25"/>
    </row>
    <row r="365" spans="2:53" x14ac:dyDescent="0.2">
      <c r="B365" s="84"/>
      <c r="C365" s="25"/>
      <c r="D365" s="25"/>
      <c r="E365" s="25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  <c r="T365" s="25"/>
      <c r="U365" s="25"/>
      <c r="V365" s="25"/>
      <c r="W365" s="25"/>
      <c r="X365" s="25"/>
      <c r="Y365" s="25"/>
      <c r="Z365" s="25"/>
      <c r="AA365" s="25"/>
      <c r="AB365" s="25"/>
      <c r="AC365" s="25"/>
      <c r="AD365" s="25"/>
      <c r="AE365" s="25"/>
      <c r="AF365" s="25"/>
      <c r="AG365" s="25"/>
      <c r="AH365" s="25"/>
      <c r="AI365" s="25"/>
      <c r="AJ365" s="25"/>
      <c r="AK365" s="25"/>
      <c r="AL365" s="25"/>
      <c r="AM365" s="25"/>
      <c r="AN365" s="25"/>
      <c r="AO365" s="25"/>
      <c r="AP365" s="25"/>
      <c r="AQ365" s="25"/>
      <c r="AR365" s="25"/>
      <c r="AS365" s="25"/>
      <c r="AT365" s="25"/>
      <c r="AU365" s="25"/>
      <c r="AV365" s="25"/>
      <c r="AW365" s="25"/>
      <c r="AX365" s="25"/>
      <c r="AY365" s="25"/>
      <c r="AZ365" s="25"/>
      <c r="BA365" s="25"/>
    </row>
    <row r="366" spans="2:53" x14ac:dyDescent="0.2">
      <c r="B366" s="84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  <c r="T366" s="25"/>
      <c r="U366" s="25"/>
      <c r="V366" s="25"/>
      <c r="W366" s="25"/>
      <c r="X366" s="25"/>
      <c r="Y366" s="25"/>
      <c r="Z366" s="25"/>
      <c r="AA366" s="25"/>
      <c r="AB366" s="25"/>
      <c r="AC366" s="25"/>
      <c r="AD366" s="25"/>
      <c r="AE366" s="25"/>
      <c r="AF366" s="25"/>
      <c r="AG366" s="25"/>
      <c r="AH366" s="25"/>
      <c r="AI366" s="25"/>
      <c r="AJ366" s="25"/>
      <c r="AK366" s="25"/>
      <c r="AL366" s="25"/>
      <c r="AM366" s="25"/>
      <c r="AN366" s="25"/>
      <c r="AO366" s="25"/>
      <c r="AP366" s="25"/>
      <c r="AQ366" s="25"/>
      <c r="AR366" s="25"/>
      <c r="AS366" s="25"/>
      <c r="AT366" s="25"/>
      <c r="AU366" s="25"/>
      <c r="AV366" s="25"/>
      <c r="AW366" s="25"/>
      <c r="AX366" s="25"/>
      <c r="AY366" s="25"/>
      <c r="AZ366" s="25"/>
      <c r="BA366" s="25"/>
    </row>
    <row r="367" spans="2:53" x14ac:dyDescent="0.2">
      <c r="B367" s="84"/>
      <c r="C367" s="25"/>
      <c r="D367" s="25"/>
      <c r="E367" s="25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  <c r="T367" s="25"/>
      <c r="U367" s="25"/>
      <c r="V367" s="25"/>
      <c r="W367" s="25"/>
      <c r="X367" s="25"/>
      <c r="Y367" s="25"/>
      <c r="Z367" s="25"/>
      <c r="AA367" s="25"/>
      <c r="AB367" s="25"/>
      <c r="AC367" s="25"/>
      <c r="AD367" s="25"/>
      <c r="AE367" s="25"/>
      <c r="AF367" s="25"/>
      <c r="AG367" s="25"/>
      <c r="AH367" s="25"/>
      <c r="AI367" s="25"/>
      <c r="AJ367" s="25"/>
      <c r="AK367" s="25"/>
      <c r="AL367" s="25"/>
      <c r="AM367" s="25"/>
      <c r="AN367" s="25"/>
      <c r="AO367" s="25"/>
      <c r="AP367" s="25"/>
      <c r="AQ367" s="25"/>
      <c r="AR367" s="25"/>
      <c r="AS367" s="25"/>
      <c r="AT367" s="25"/>
      <c r="AU367" s="25"/>
      <c r="AV367" s="25"/>
      <c r="AW367" s="25"/>
      <c r="AX367" s="25"/>
      <c r="AY367" s="25"/>
      <c r="AZ367" s="25"/>
      <c r="BA367" s="25"/>
    </row>
    <row r="368" spans="2:53" x14ac:dyDescent="0.2">
      <c r="B368" s="84"/>
      <c r="C368" s="25"/>
      <c r="D368" s="25"/>
      <c r="E368" s="25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  <c r="T368" s="25"/>
      <c r="U368" s="25"/>
      <c r="V368" s="25"/>
      <c r="W368" s="25"/>
      <c r="X368" s="25"/>
      <c r="Y368" s="25"/>
      <c r="Z368" s="25"/>
      <c r="AA368" s="25"/>
      <c r="AB368" s="25"/>
      <c r="AC368" s="25"/>
      <c r="AD368" s="25"/>
      <c r="AE368" s="25"/>
      <c r="AF368" s="25"/>
      <c r="AG368" s="25"/>
      <c r="AH368" s="25"/>
      <c r="AI368" s="25"/>
      <c r="AJ368" s="25"/>
      <c r="AK368" s="25"/>
      <c r="AL368" s="25"/>
      <c r="AM368" s="25"/>
      <c r="AN368" s="25"/>
      <c r="AO368" s="25"/>
      <c r="AP368" s="25"/>
      <c r="AQ368" s="25"/>
      <c r="AR368" s="25"/>
      <c r="AS368" s="25"/>
      <c r="AT368" s="25"/>
      <c r="AU368" s="25"/>
      <c r="AV368" s="25"/>
      <c r="AW368" s="25"/>
      <c r="AX368" s="25"/>
      <c r="AY368" s="25"/>
      <c r="AZ368" s="25"/>
      <c r="BA368" s="25"/>
    </row>
    <row r="369" spans="2:53" x14ac:dyDescent="0.2">
      <c r="B369" s="84"/>
      <c r="C369" s="25"/>
      <c r="D369" s="25"/>
      <c r="E369" s="25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  <c r="T369" s="25"/>
      <c r="U369" s="25"/>
      <c r="V369" s="25"/>
      <c r="W369" s="25"/>
      <c r="X369" s="25"/>
      <c r="Y369" s="25"/>
      <c r="Z369" s="25"/>
      <c r="AA369" s="25"/>
      <c r="AB369" s="25"/>
      <c r="AC369" s="25"/>
      <c r="AD369" s="25"/>
      <c r="AE369" s="25"/>
      <c r="AF369" s="25"/>
      <c r="AG369" s="25"/>
      <c r="AH369" s="25"/>
      <c r="AI369" s="25"/>
      <c r="AJ369" s="25"/>
      <c r="AK369" s="25"/>
      <c r="AL369" s="25"/>
      <c r="AM369" s="25"/>
      <c r="AN369" s="25"/>
      <c r="AO369" s="25"/>
      <c r="AP369" s="25"/>
      <c r="AQ369" s="25"/>
      <c r="AR369" s="25"/>
      <c r="AS369" s="25"/>
      <c r="AT369" s="25"/>
      <c r="AU369" s="25"/>
      <c r="AV369" s="25"/>
      <c r="AW369" s="25"/>
      <c r="AX369" s="25"/>
      <c r="AY369" s="25"/>
      <c r="AZ369" s="25"/>
      <c r="BA369" s="25"/>
    </row>
    <row r="370" spans="2:53" x14ac:dyDescent="0.2">
      <c r="B370" s="84"/>
      <c r="C370" s="25"/>
      <c r="D370" s="25"/>
      <c r="E370" s="25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  <c r="T370" s="25"/>
      <c r="U370" s="25"/>
      <c r="V370" s="25"/>
      <c r="W370" s="25"/>
      <c r="X370" s="25"/>
      <c r="Y370" s="25"/>
      <c r="Z370" s="25"/>
      <c r="AA370" s="25"/>
      <c r="AB370" s="25"/>
      <c r="AC370" s="25"/>
      <c r="AD370" s="25"/>
      <c r="AE370" s="25"/>
      <c r="AF370" s="25"/>
      <c r="AG370" s="25"/>
      <c r="AH370" s="25"/>
      <c r="AI370" s="25"/>
      <c r="AJ370" s="25"/>
      <c r="AK370" s="25"/>
      <c r="AL370" s="25"/>
      <c r="AM370" s="25"/>
      <c r="AN370" s="25"/>
      <c r="AO370" s="25"/>
      <c r="AP370" s="25"/>
      <c r="AQ370" s="25"/>
      <c r="AR370" s="25"/>
      <c r="AS370" s="25"/>
      <c r="AT370" s="25"/>
      <c r="AU370" s="25"/>
      <c r="AV370" s="25"/>
      <c r="AW370" s="25"/>
      <c r="AX370" s="25"/>
      <c r="AY370" s="25"/>
      <c r="AZ370" s="25"/>
      <c r="BA370" s="25"/>
    </row>
    <row r="371" spans="2:53" x14ac:dyDescent="0.2">
      <c r="B371" s="84"/>
      <c r="C371" s="25"/>
      <c r="D371" s="2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  <c r="T371" s="25"/>
      <c r="U371" s="25"/>
      <c r="V371" s="25"/>
      <c r="W371" s="25"/>
      <c r="X371" s="25"/>
      <c r="Y371" s="25"/>
      <c r="Z371" s="25"/>
      <c r="AA371" s="25"/>
      <c r="AB371" s="25"/>
      <c r="AC371" s="25"/>
      <c r="AD371" s="25"/>
      <c r="AE371" s="25"/>
      <c r="AF371" s="25"/>
      <c r="AG371" s="25"/>
      <c r="AH371" s="25"/>
      <c r="AI371" s="25"/>
      <c r="AJ371" s="25"/>
      <c r="AK371" s="25"/>
      <c r="AL371" s="25"/>
      <c r="AM371" s="25"/>
      <c r="AN371" s="25"/>
      <c r="AO371" s="25"/>
      <c r="AP371" s="25"/>
      <c r="AQ371" s="25"/>
      <c r="AR371" s="25"/>
      <c r="AS371" s="25"/>
      <c r="AT371" s="25"/>
      <c r="AU371" s="25"/>
      <c r="AV371" s="25"/>
      <c r="AW371" s="25"/>
      <c r="AX371" s="25"/>
      <c r="AY371" s="25"/>
      <c r="AZ371" s="25"/>
      <c r="BA371" s="25"/>
    </row>
    <row r="372" spans="2:53" x14ac:dyDescent="0.2">
      <c r="B372" s="84"/>
      <c r="C372" s="25"/>
      <c r="D372" s="25"/>
      <c r="E372" s="25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  <c r="T372" s="25"/>
      <c r="U372" s="25"/>
      <c r="V372" s="25"/>
      <c r="W372" s="25"/>
      <c r="X372" s="25"/>
      <c r="Y372" s="25"/>
      <c r="Z372" s="25"/>
      <c r="AA372" s="25"/>
      <c r="AB372" s="25"/>
      <c r="AC372" s="25"/>
      <c r="AD372" s="25"/>
      <c r="AE372" s="25"/>
      <c r="AF372" s="25"/>
      <c r="AG372" s="25"/>
      <c r="AH372" s="25"/>
      <c r="AI372" s="25"/>
      <c r="AJ372" s="25"/>
      <c r="AK372" s="25"/>
      <c r="AL372" s="25"/>
      <c r="AM372" s="25"/>
      <c r="AN372" s="25"/>
      <c r="AO372" s="25"/>
      <c r="AP372" s="25"/>
      <c r="AQ372" s="25"/>
      <c r="AR372" s="25"/>
      <c r="AS372" s="25"/>
      <c r="AT372" s="25"/>
      <c r="AU372" s="25"/>
      <c r="AV372" s="25"/>
      <c r="AW372" s="25"/>
      <c r="AX372" s="25"/>
      <c r="AY372" s="25"/>
      <c r="AZ372" s="25"/>
      <c r="BA372" s="25"/>
    </row>
    <row r="373" spans="2:53" x14ac:dyDescent="0.2">
      <c r="B373" s="84"/>
      <c r="C373" s="25"/>
      <c r="D373" s="25"/>
      <c r="E373" s="25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  <c r="T373" s="25"/>
      <c r="U373" s="25"/>
      <c r="V373" s="25"/>
      <c r="W373" s="25"/>
      <c r="X373" s="25"/>
      <c r="Y373" s="25"/>
      <c r="Z373" s="25"/>
      <c r="AA373" s="25"/>
      <c r="AB373" s="25"/>
      <c r="AC373" s="25"/>
      <c r="AD373" s="25"/>
      <c r="AE373" s="25"/>
      <c r="AF373" s="25"/>
      <c r="AG373" s="25"/>
      <c r="AH373" s="25"/>
      <c r="AI373" s="25"/>
      <c r="AJ373" s="25"/>
      <c r="AK373" s="25"/>
      <c r="AL373" s="25"/>
      <c r="AM373" s="25"/>
      <c r="AN373" s="25"/>
      <c r="AO373" s="25"/>
      <c r="AP373" s="25"/>
      <c r="AQ373" s="25"/>
      <c r="AR373" s="25"/>
      <c r="AS373" s="25"/>
      <c r="AT373" s="25"/>
      <c r="AU373" s="25"/>
      <c r="AV373" s="25"/>
      <c r="AW373" s="25"/>
      <c r="AX373" s="25"/>
      <c r="AY373" s="25"/>
      <c r="AZ373" s="25"/>
      <c r="BA373" s="25"/>
    </row>
    <row r="374" spans="2:53" x14ac:dyDescent="0.2">
      <c r="B374" s="84"/>
      <c r="C374" s="25"/>
      <c r="D374" s="25"/>
      <c r="E374" s="25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  <c r="T374" s="25"/>
      <c r="U374" s="25"/>
      <c r="V374" s="25"/>
      <c r="W374" s="25"/>
      <c r="X374" s="25"/>
      <c r="Y374" s="25"/>
      <c r="Z374" s="25"/>
      <c r="AA374" s="25"/>
      <c r="AB374" s="25"/>
      <c r="AC374" s="25"/>
      <c r="AD374" s="25"/>
      <c r="AE374" s="25"/>
      <c r="AF374" s="25"/>
      <c r="AG374" s="25"/>
      <c r="AH374" s="25"/>
      <c r="AI374" s="25"/>
      <c r="AJ374" s="25"/>
      <c r="AK374" s="25"/>
      <c r="AL374" s="25"/>
      <c r="AM374" s="25"/>
      <c r="AN374" s="25"/>
      <c r="AO374" s="25"/>
      <c r="AP374" s="25"/>
      <c r="AQ374" s="25"/>
      <c r="AR374" s="25"/>
      <c r="AS374" s="25"/>
      <c r="AT374" s="25"/>
      <c r="AU374" s="25"/>
      <c r="AV374" s="25"/>
      <c r="AW374" s="25"/>
      <c r="AX374" s="25"/>
      <c r="AY374" s="25"/>
      <c r="AZ374" s="25"/>
      <c r="BA374" s="25"/>
    </row>
    <row r="375" spans="2:53" x14ac:dyDescent="0.2">
      <c r="B375" s="84"/>
      <c r="C375" s="25"/>
      <c r="D375" s="25"/>
      <c r="E375" s="25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  <c r="T375" s="25"/>
      <c r="U375" s="25"/>
      <c r="V375" s="25"/>
      <c r="W375" s="25"/>
      <c r="X375" s="25"/>
      <c r="Y375" s="25"/>
      <c r="Z375" s="25"/>
      <c r="AA375" s="25"/>
      <c r="AB375" s="25"/>
      <c r="AC375" s="25"/>
      <c r="AD375" s="25"/>
      <c r="AE375" s="25"/>
      <c r="AF375" s="25"/>
      <c r="AG375" s="25"/>
      <c r="AH375" s="25"/>
      <c r="AI375" s="25"/>
      <c r="AJ375" s="25"/>
      <c r="AK375" s="25"/>
      <c r="AL375" s="25"/>
      <c r="AM375" s="25"/>
      <c r="AN375" s="25"/>
      <c r="AO375" s="25"/>
      <c r="AP375" s="25"/>
      <c r="AQ375" s="25"/>
      <c r="AR375" s="25"/>
      <c r="AS375" s="25"/>
      <c r="AT375" s="25"/>
      <c r="AU375" s="25"/>
      <c r="AV375" s="25"/>
      <c r="AW375" s="25"/>
      <c r="AX375" s="25"/>
      <c r="AY375" s="25"/>
      <c r="AZ375" s="25"/>
      <c r="BA375" s="25"/>
    </row>
    <row r="376" spans="2:53" x14ac:dyDescent="0.2">
      <c r="B376" s="84"/>
      <c r="C376" s="25"/>
      <c r="D376" s="25"/>
      <c r="E376" s="25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  <c r="T376" s="25"/>
      <c r="U376" s="25"/>
      <c r="V376" s="25"/>
      <c r="W376" s="25"/>
      <c r="X376" s="25"/>
      <c r="Y376" s="25"/>
      <c r="Z376" s="25"/>
      <c r="AA376" s="25"/>
      <c r="AB376" s="25"/>
      <c r="AC376" s="25"/>
      <c r="AD376" s="25"/>
      <c r="AE376" s="25"/>
      <c r="AF376" s="25"/>
      <c r="AG376" s="25"/>
      <c r="AH376" s="25"/>
      <c r="AI376" s="25"/>
      <c r="AJ376" s="25"/>
      <c r="AK376" s="25"/>
      <c r="AL376" s="25"/>
      <c r="AM376" s="25"/>
      <c r="AN376" s="25"/>
      <c r="AO376" s="25"/>
      <c r="AP376" s="25"/>
      <c r="AQ376" s="25"/>
      <c r="AR376" s="25"/>
      <c r="AS376" s="25"/>
      <c r="AT376" s="25"/>
      <c r="AU376" s="25"/>
      <c r="AV376" s="25"/>
      <c r="AW376" s="25"/>
      <c r="AX376" s="25"/>
      <c r="AY376" s="25"/>
      <c r="AZ376" s="25"/>
      <c r="BA376" s="25"/>
    </row>
    <row r="377" spans="2:53" x14ac:dyDescent="0.2">
      <c r="B377" s="84"/>
      <c r="C377" s="25"/>
      <c r="D377" s="25"/>
      <c r="E377" s="25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  <c r="T377" s="25"/>
      <c r="U377" s="25"/>
      <c r="V377" s="25"/>
      <c r="W377" s="25"/>
      <c r="X377" s="25"/>
      <c r="Y377" s="25"/>
      <c r="Z377" s="25"/>
      <c r="AA377" s="25"/>
      <c r="AB377" s="25"/>
      <c r="AC377" s="25"/>
      <c r="AD377" s="25"/>
      <c r="AE377" s="25"/>
      <c r="AF377" s="25"/>
      <c r="AG377" s="25"/>
      <c r="AH377" s="25"/>
      <c r="AI377" s="25"/>
      <c r="AJ377" s="25"/>
      <c r="AK377" s="25"/>
      <c r="AL377" s="25"/>
      <c r="AM377" s="25"/>
      <c r="AN377" s="25"/>
      <c r="AO377" s="25"/>
      <c r="AP377" s="25"/>
      <c r="AQ377" s="25"/>
      <c r="AR377" s="25"/>
      <c r="AS377" s="25"/>
      <c r="AT377" s="25"/>
      <c r="AU377" s="25"/>
      <c r="AV377" s="25"/>
      <c r="AW377" s="25"/>
      <c r="AX377" s="25"/>
      <c r="AY377" s="25"/>
      <c r="AZ377" s="25"/>
      <c r="BA377" s="25"/>
    </row>
    <row r="378" spans="2:53" x14ac:dyDescent="0.2">
      <c r="B378" s="84"/>
      <c r="C378" s="25"/>
      <c r="D378" s="25"/>
      <c r="E378" s="25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  <c r="T378" s="25"/>
      <c r="U378" s="25"/>
      <c r="V378" s="25"/>
      <c r="W378" s="25"/>
      <c r="X378" s="25"/>
      <c r="Y378" s="25"/>
      <c r="Z378" s="25"/>
      <c r="AA378" s="25"/>
      <c r="AB378" s="25"/>
      <c r="AC378" s="25"/>
      <c r="AD378" s="25"/>
      <c r="AE378" s="25"/>
      <c r="AF378" s="25"/>
      <c r="AG378" s="25"/>
      <c r="AH378" s="25"/>
      <c r="AI378" s="25"/>
      <c r="AJ378" s="25"/>
      <c r="AK378" s="25"/>
      <c r="AL378" s="25"/>
      <c r="AM378" s="25"/>
      <c r="AN378" s="25"/>
      <c r="AO378" s="25"/>
      <c r="AP378" s="25"/>
      <c r="AQ378" s="25"/>
      <c r="AR378" s="25"/>
      <c r="AS378" s="25"/>
      <c r="AT378" s="25"/>
      <c r="AU378" s="25"/>
      <c r="AV378" s="25"/>
      <c r="AW378" s="25"/>
      <c r="AX378" s="25"/>
      <c r="AY378" s="25"/>
      <c r="AZ378" s="25"/>
      <c r="BA378" s="25"/>
    </row>
    <row r="379" spans="2:53" x14ac:dyDescent="0.2">
      <c r="B379" s="84"/>
      <c r="C379" s="25"/>
      <c r="D379" s="25"/>
      <c r="E379" s="25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  <c r="T379" s="25"/>
      <c r="U379" s="25"/>
      <c r="V379" s="25"/>
      <c r="W379" s="25"/>
      <c r="X379" s="25"/>
      <c r="Y379" s="25"/>
      <c r="Z379" s="25"/>
      <c r="AA379" s="25"/>
      <c r="AB379" s="25"/>
      <c r="AC379" s="25"/>
      <c r="AD379" s="25"/>
      <c r="AE379" s="25"/>
      <c r="AF379" s="25"/>
      <c r="AG379" s="25"/>
      <c r="AH379" s="25"/>
      <c r="AI379" s="25"/>
      <c r="AJ379" s="25"/>
      <c r="AK379" s="25"/>
      <c r="AL379" s="25"/>
      <c r="AM379" s="25"/>
      <c r="AN379" s="25"/>
      <c r="AO379" s="25"/>
      <c r="AP379" s="25"/>
      <c r="AQ379" s="25"/>
      <c r="AR379" s="25"/>
      <c r="AS379" s="25"/>
      <c r="AT379" s="25"/>
      <c r="AU379" s="25"/>
      <c r="AV379" s="25"/>
      <c r="AW379" s="25"/>
      <c r="AX379" s="25"/>
      <c r="AY379" s="25"/>
      <c r="AZ379" s="25"/>
      <c r="BA379" s="25"/>
    </row>
    <row r="380" spans="2:53" x14ac:dyDescent="0.2">
      <c r="B380" s="84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25"/>
      <c r="U380" s="25"/>
      <c r="V380" s="25"/>
      <c r="W380" s="25"/>
      <c r="X380" s="25"/>
      <c r="Y380" s="25"/>
      <c r="Z380" s="25"/>
      <c r="AA380" s="25"/>
      <c r="AB380" s="25"/>
      <c r="AC380" s="25"/>
      <c r="AD380" s="25"/>
      <c r="AE380" s="25"/>
      <c r="AF380" s="25"/>
      <c r="AG380" s="25"/>
      <c r="AH380" s="25"/>
      <c r="AI380" s="25"/>
      <c r="AJ380" s="25"/>
      <c r="AK380" s="25"/>
      <c r="AL380" s="25"/>
      <c r="AM380" s="25"/>
      <c r="AN380" s="25"/>
      <c r="AO380" s="25"/>
      <c r="AP380" s="25"/>
      <c r="AQ380" s="25"/>
      <c r="AR380" s="25"/>
      <c r="AS380" s="25"/>
      <c r="AT380" s="25"/>
      <c r="AU380" s="25"/>
      <c r="AV380" s="25"/>
      <c r="AW380" s="25"/>
      <c r="AX380" s="25"/>
      <c r="AY380" s="25"/>
      <c r="AZ380" s="25"/>
      <c r="BA380" s="25"/>
    </row>
    <row r="381" spans="2:53" x14ac:dyDescent="0.2">
      <c r="B381" s="84"/>
      <c r="C381" s="25"/>
      <c r="D381" s="25"/>
      <c r="E381" s="25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  <c r="T381" s="25"/>
      <c r="U381" s="25"/>
      <c r="V381" s="25"/>
      <c r="W381" s="25"/>
      <c r="X381" s="25"/>
      <c r="Y381" s="25"/>
      <c r="Z381" s="25"/>
      <c r="AA381" s="25"/>
      <c r="AB381" s="25"/>
      <c r="AC381" s="25"/>
      <c r="AD381" s="25"/>
      <c r="AE381" s="25"/>
      <c r="AF381" s="25"/>
      <c r="AG381" s="25"/>
      <c r="AH381" s="25"/>
      <c r="AI381" s="25"/>
      <c r="AJ381" s="25"/>
      <c r="AK381" s="25"/>
      <c r="AL381" s="25"/>
      <c r="AM381" s="25"/>
      <c r="AN381" s="25"/>
      <c r="AO381" s="25"/>
      <c r="AP381" s="25"/>
      <c r="AQ381" s="25"/>
      <c r="AR381" s="25"/>
      <c r="AS381" s="25"/>
      <c r="AT381" s="25"/>
      <c r="AU381" s="25"/>
      <c r="AV381" s="25"/>
      <c r="AW381" s="25"/>
      <c r="AX381" s="25"/>
      <c r="AY381" s="25"/>
      <c r="AZ381" s="25"/>
      <c r="BA381" s="25"/>
    </row>
    <row r="382" spans="2:53" x14ac:dyDescent="0.2">
      <c r="B382" s="84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25"/>
      <c r="U382" s="25"/>
      <c r="V382" s="25"/>
      <c r="W382" s="25"/>
      <c r="X382" s="25"/>
      <c r="Y382" s="25"/>
      <c r="Z382" s="25"/>
      <c r="AA382" s="25"/>
      <c r="AB382" s="25"/>
      <c r="AC382" s="25"/>
      <c r="AD382" s="25"/>
      <c r="AE382" s="25"/>
      <c r="AF382" s="25"/>
      <c r="AG382" s="25"/>
      <c r="AH382" s="25"/>
      <c r="AI382" s="25"/>
      <c r="AJ382" s="25"/>
      <c r="AK382" s="25"/>
      <c r="AL382" s="25"/>
      <c r="AM382" s="25"/>
      <c r="AN382" s="25"/>
      <c r="AO382" s="25"/>
      <c r="AP382" s="25"/>
      <c r="AQ382" s="25"/>
      <c r="AR382" s="25"/>
      <c r="AS382" s="25"/>
      <c r="AT382" s="25"/>
      <c r="AU382" s="25"/>
      <c r="AV382" s="25"/>
      <c r="AW382" s="25"/>
      <c r="AX382" s="25"/>
      <c r="AY382" s="25"/>
      <c r="AZ382" s="25"/>
      <c r="BA382" s="25"/>
    </row>
    <row r="383" spans="2:53" x14ac:dyDescent="0.2">
      <c r="B383" s="84"/>
      <c r="C383" s="25"/>
      <c r="D383" s="25"/>
      <c r="E383" s="25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  <c r="T383" s="25"/>
      <c r="U383" s="25"/>
      <c r="V383" s="25"/>
      <c r="W383" s="25"/>
      <c r="X383" s="25"/>
      <c r="Y383" s="25"/>
      <c r="Z383" s="25"/>
      <c r="AA383" s="25"/>
      <c r="AB383" s="25"/>
      <c r="AC383" s="25"/>
      <c r="AD383" s="25"/>
      <c r="AE383" s="25"/>
      <c r="AF383" s="25"/>
      <c r="AG383" s="25"/>
      <c r="AH383" s="25"/>
      <c r="AI383" s="25"/>
      <c r="AJ383" s="25"/>
      <c r="AK383" s="25"/>
      <c r="AL383" s="25"/>
      <c r="AM383" s="25"/>
      <c r="AN383" s="25"/>
      <c r="AO383" s="25"/>
      <c r="AP383" s="25"/>
      <c r="AQ383" s="25"/>
      <c r="AR383" s="25"/>
      <c r="AS383" s="25"/>
      <c r="AT383" s="25"/>
      <c r="AU383" s="25"/>
      <c r="AV383" s="25"/>
      <c r="AW383" s="25"/>
      <c r="AX383" s="25"/>
      <c r="AY383" s="25"/>
      <c r="AZ383" s="25"/>
      <c r="BA383" s="25"/>
    </row>
    <row r="384" spans="2:53" x14ac:dyDescent="0.2">
      <c r="B384" s="84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25"/>
      <c r="U384" s="25"/>
      <c r="V384" s="25"/>
      <c r="W384" s="25"/>
      <c r="X384" s="25"/>
      <c r="Y384" s="25"/>
      <c r="Z384" s="25"/>
      <c r="AA384" s="25"/>
      <c r="AB384" s="25"/>
      <c r="AC384" s="25"/>
      <c r="AD384" s="25"/>
      <c r="AE384" s="25"/>
      <c r="AF384" s="25"/>
      <c r="AG384" s="25"/>
      <c r="AH384" s="25"/>
      <c r="AI384" s="25"/>
      <c r="AJ384" s="25"/>
      <c r="AK384" s="25"/>
      <c r="AL384" s="25"/>
      <c r="AM384" s="25"/>
      <c r="AN384" s="25"/>
      <c r="AO384" s="25"/>
      <c r="AP384" s="25"/>
      <c r="AQ384" s="25"/>
      <c r="AR384" s="25"/>
      <c r="AS384" s="25"/>
      <c r="AT384" s="25"/>
      <c r="AU384" s="25"/>
      <c r="AV384" s="25"/>
      <c r="AW384" s="25"/>
      <c r="AX384" s="25"/>
      <c r="AY384" s="25"/>
      <c r="AZ384" s="25"/>
      <c r="BA384" s="25"/>
    </row>
    <row r="385" spans="2:53" x14ac:dyDescent="0.2">
      <c r="B385" s="84"/>
      <c r="C385" s="25"/>
      <c r="D385" s="25"/>
      <c r="E385" s="25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  <c r="T385" s="25"/>
      <c r="U385" s="25"/>
      <c r="V385" s="25"/>
      <c r="W385" s="25"/>
      <c r="X385" s="25"/>
      <c r="Y385" s="25"/>
      <c r="Z385" s="25"/>
      <c r="AA385" s="25"/>
      <c r="AB385" s="25"/>
      <c r="AC385" s="25"/>
      <c r="AD385" s="25"/>
      <c r="AE385" s="25"/>
      <c r="AF385" s="25"/>
      <c r="AG385" s="25"/>
      <c r="AH385" s="25"/>
      <c r="AI385" s="25"/>
      <c r="AJ385" s="25"/>
      <c r="AK385" s="25"/>
      <c r="AL385" s="25"/>
      <c r="AM385" s="25"/>
      <c r="AN385" s="25"/>
      <c r="AO385" s="25"/>
      <c r="AP385" s="25"/>
      <c r="AQ385" s="25"/>
      <c r="AR385" s="25"/>
      <c r="AS385" s="25"/>
      <c r="AT385" s="25"/>
      <c r="AU385" s="25"/>
      <c r="AV385" s="25"/>
      <c r="AW385" s="25"/>
      <c r="AX385" s="25"/>
      <c r="AY385" s="25"/>
      <c r="AZ385" s="25"/>
      <c r="BA385" s="25"/>
    </row>
    <row r="386" spans="2:53" x14ac:dyDescent="0.2">
      <c r="B386" s="84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25"/>
      <c r="U386" s="25"/>
      <c r="V386" s="25"/>
      <c r="W386" s="25"/>
      <c r="X386" s="25"/>
      <c r="Y386" s="25"/>
      <c r="Z386" s="25"/>
      <c r="AA386" s="25"/>
      <c r="AB386" s="25"/>
      <c r="AC386" s="25"/>
      <c r="AD386" s="25"/>
      <c r="AE386" s="25"/>
      <c r="AF386" s="25"/>
      <c r="AG386" s="25"/>
      <c r="AH386" s="25"/>
      <c r="AI386" s="25"/>
      <c r="AJ386" s="25"/>
      <c r="AK386" s="25"/>
      <c r="AL386" s="25"/>
      <c r="AM386" s="25"/>
      <c r="AN386" s="25"/>
      <c r="AO386" s="25"/>
      <c r="AP386" s="25"/>
      <c r="AQ386" s="25"/>
      <c r="AR386" s="25"/>
      <c r="AS386" s="25"/>
      <c r="AT386" s="25"/>
      <c r="AU386" s="25"/>
      <c r="AV386" s="25"/>
      <c r="AW386" s="25"/>
      <c r="AX386" s="25"/>
      <c r="AY386" s="25"/>
      <c r="AZ386" s="25"/>
      <c r="BA386" s="25"/>
    </row>
    <row r="387" spans="2:53" x14ac:dyDescent="0.2">
      <c r="B387" s="84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25"/>
      <c r="U387" s="25"/>
      <c r="V387" s="25"/>
      <c r="W387" s="25"/>
      <c r="X387" s="25"/>
      <c r="Y387" s="25"/>
      <c r="Z387" s="25"/>
      <c r="AA387" s="25"/>
      <c r="AB387" s="25"/>
      <c r="AC387" s="25"/>
      <c r="AD387" s="25"/>
      <c r="AE387" s="25"/>
      <c r="AF387" s="25"/>
      <c r="AG387" s="25"/>
      <c r="AH387" s="25"/>
      <c r="AI387" s="25"/>
      <c r="AJ387" s="25"/>
      <c r="AK387" s="25"/>
      <c r="AL387" s="25"/>
      <c r="AM387" s="25"/>
      <c r="AN387" s="25"/>
      <c r="AO387" s="25"/>
      <c r="AP387" s="25"/>
      <c r="AQ387" s="25"/>
      <c r="AR387" s="25"/>
      <c r="AS387" s="25"/>
      <c r="AT387" s="25"/>
      <c r="AU387" s="25"/>
      <c r="AV387" s="25"/>
      <c r="AW387" s="25"/>
      <c r="AX387" s="25"/>
      <c r="AY387" s="25"/>
      <c r="AZ387" s="25"/>
      <c r="BA387" s="25"/>
    </row>
    <row r="388" spans="2:53" x14ac:dyDescent="0.2">
      <c r="B388" s="84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25"/>
      <c r="U388" s="25"/>
      <c r="V388" s="25"/>
      <c r="W388" s="25"/>
      <c r="X388" s="25"/>
      <c r="Y388" s="25"/>
      <c r="Z388" s="25"/>
      <c r="AA388" s="25"/>
      <c r="AB388" s="25"/>
      <c r="AC388" s="25"/>
      <c r="AD388" s="25"/>
      <c r="AE388" s="25"/>
      <c r="AF388" s="25"/>
      <c r="AG388" s="25"/>
      <c r="AH388" s="25"/>
      <c r="AI388" s="25"/>
      <c r="AJ388" s="25"/>
      <c r="AK388" s="25"/>
      <c r="AL388" s="25"/>
      <c r="AM388" s="25"/>
      <c r="AN388" s="25"/>
      <c r="AO388" s="25"/>
      <c r="AP388" s="25"/>
      <c r="AQ388" s="25"/>
      <c r="AR388" s="25"/>
      <c r="AS388" s="25"/>
      <c r="AT388" s="25"/>
      <c r="AU388" s="25"/>
      <c r="AV388" s="25"/>
      <c r="AW388" s="25"/>
      <c r="AX388" s="25"/>
      <c r="AY388" s="25"/>
      <c r="AZ388" s="25"/>
      <c r="BA388" s="2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BL297"/>
  <sheetViews>
    <sheetView zoomScaleNormal="100" workbookViewId="0">
      <selection activeCell="P15" sqref="P15"/>
    </sheetView>
  </sheetViews>
  <sheetFormatPr baseColWidth="10" defaultColWidth="8" defaultRowHeight="13" x14ac:dyDescent="0.15"/>
  <cols>
    <col min="1" max="1" width="31.1640625" style="1" bestFit="1" customWidth="1"/>
    <col min="2" max="7" width="12.33203125" bestFit="1" customWidth="1"/>
    <col min="8" max="8" width="9.6640625" bestFit="1" customWidth="1"/>
    <col min="9" max="9" width="12.33203125" bestFit="1" customWidth="1"/>
    <col min="10" max="13" width="9.6640625" bestFit="1" customWidth="1"/>
    <col min="14" max="14" width="14.33203125" bestFit="1" customWidth="1"/>
    <col min="15" max="64" width="8" style="74"/>
    <col min="65" max="16384" width="8" style="2"/>
  </cols>
  <sheetData>
    <row r="1" spans="1:64" s="17" customFormat="1" ht="86" customHeight="1" x14ac:dyDescent="0.2">
      <c r="A1" s="15"/>
      <c r="B1" s="16"/>
    </row>
    <row r="2" spans="1:64" s="58" customFormat="1" ht="24" customHeight="1" x14ac:dyDescent="0.15">
      <c r="A2" s="29" t="s">
        <v>0</v>
      </c>
      <c r="B2" s="29"/>
      <c r="C2" s="29"/>
      <c r="D2" s="29"/>
      <c r="E2" s="29"/>
      <c r="F2" s="29"/>
      <c r="G2" s="29"/>
      <c r="M2" s="59"/>
      <c r="N2" s="59"/>
    </row>
    <row r="3" spans="1:64" s="3" customFormat="1" ht="24" customHeight="1" x14ac:dyDescent="0.15">
      <c r="A3" s="60"/>
      <c r="M3" s="61"/>
      <c r="N3" s="61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</row>
    <row r="4" spans="1:64" s="24" customFormat="1" ht="24" customHeight="1" x14ac:dyDescent="0.15">
      <c r="A4" s="7" t="s">
        <v>1</v>
      </c>
      <c r="B4" s="8">
        <v>1</v>
      </c>
      <c r="C4" s="9">
        <v>2</v>
      </c>
      <c r="D4" s="8">
        <v>3</v>
      </c>
      <c r="E4" s="9">
        <v>4</v>
      </c>
      <c r="F4" s="8">
        <v>5</v>
      </c>
      <c r="G4" s="9">
        <v>6</v>
      </c>
      <c r="H4" s="8">
        <v>7</v>
      </c>
      <c r="I4" s="9">
        <v>8</v>
      </c>
      <c r="J4" s="8">
        <v>9</v>
      </c>
      <c r="K4" s="9">
        <v>10</v>
      </c>
      <c r="L4" s="8">
        <v>11</v>
      </c>
      <c r="M4" s="9">
        <v>12</v>
      </c>
      <c r="N4" s="8" t="s">
        <v>2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</row>
    <row r="5" spans="1:64" s="24" customFormat="1" ht="24" customHeight="1" x14ac:dyDescent="0.15">
      <c r="A5" s="62" t="s">
        <v>3</v>
      </c>
      <c r="B5" s="43">
        <v>12500</v>
      </c>
      <c r="C5" s="43">
        <v>12500</v>
      </c>
      <c r="D5" s="43">
        <v>12500</v>
      </c>
      <c r="E5" s="43">
        <v>12500</v>
      </c>
      <c r="F5" s="43">
        <v>12500</v>
      </c>
      <c r="G5" s="43">
        <v>12500</v>
      </c>
      <c r="H5" s="43">
        <v>12500</v>
      </c>
      <c r="I5" s="43">
        <v>12500</v>
      </c>
      <c r="J5" s="43">
        <v>12500</v>
      </c>
      <c r="K5" s="43">
        <v>12500</v>
      </c>
      <c r="L5" s="43">
        <v>12500</v>
      </c>
      <c r="M5" s="43">
        <v>12500</v>
      </c>
      <c r="N5" s="23">
        <f>SUM(B5:M5)</f>
        <v>150000</v>
      </c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</row>
    <row r="6" spans="1:64" s="24" customFormat="1" ht="24" customHeight="1" x14ac:dyDescent="0.15">
      <c r="A6" s="63" t="s">
        <v>13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</row>
    <row r="7" spans="1:64" s="24" customFormat="1" ht="24" customHeight="1" x14ac:dyDescent="0.15">
      <c r="A7" s="65" t="s">
        <v>4</v>
      </c>
      <c r="B7" s="43">
        <v>150</v>
      </c>
      <c r="C7" s="43">
        <v>150</v>
      </c>
      <c r="D7" s="43">
        <v>150</v>
      </c>
      <c r="E7" s="43">
        <v>150</v>
      </c>
      <c r="F7" s="43">
        <v>150</v>
      </c>
      <c r="G7" s="43">
        <v>150</v>
      </c>
      <c r="H7" s="43">
        <v>150</v>
      </c>
      <c r="I7" s="43">
        <v>150</v>
      </c>
      <c r="J7" s="43">
        <v>150</v>
      </c>
      <c r="K7" s="43">
        <v>150</v>
      </c>
      <c r="L7" s="43">
        <v>150</v>
      </c>
      <c r="M7" s="43">
        <v>150</v>
      </c>
      <c r="N7" s="23">
        <f>SUM(B7:M7)</f>
        <v>1800</v>
      </c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</row>
    <row r="8" spans="1:64" s="24" customFormat="1" ht="24" customHeight="1" x14ac:dyDescent="0.15">
      <c r="A8" s="65" t="s">
        <v>5</v>
      </c>
      <c r="B8" s="43">
        <v>0</v>
      </c>
      <c r="C8" s="43">
        <v>0</v>
      </c>
      <c r="D8" s="43">
        <v>0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23">
        <f t="shared" ref="N8:N10" si="0">SUM(B8:M8)</f>
        <v>0</v>
      </c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</row>
    <row r="9" spans="1:64" s="24" customFormat="1" ht="24" customHeight="1" x14ac:dyDescent="0.15">
      <c r="A9" s="66" t="s">
        <v>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64">
        <f t="shared" si="0"/>
        <v>0</v>
      </c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</row>
    <row r="10" spans="1:64" s="24" customFormat="1" ht="24" customHeight="1" x14ac:dyDescent="0.15">
      <c r="A10" s="62" t="s">
        <v>12</v>
      </c>
      <c r="B10" s="23">
        <f>SUM(B7:B9)</f>
        <v>150</v>
      </c>
      <c r="C10" s="23">
        <f t="shared" ref="C10:K10" si="1">SUM(C7:C9)</f>
        <v>150</v>
      </c>
      <c r="D10" s="23">
        <f t="shared" si="1"/>
        <v>150</v>
      </c>
      <c r="E10" s="23">
        <f t="shared" si="1"/>
        <v>150</v>
      </c>
      <c r="F10" s="23">
        <f t="shared" si="1"/>
        <v>150</v>
      </c>
      <c r="G10" s="23">
        <f t="shared" si="1"/>
        <v>150</v>
      </c>
      <c r="H10" s="23">
        <f t="shared" si="1"/>
        <v>150</v>
      </c>
      <c r="I10" s="23">
        <f t="shared" si="1"/>
        <v>150</v>
      </c>
      <c r="J10" s="23">
        <f t="shared" si="1"/>
        <v>150</v>
      </c>
      <c r="K10" s="23">
        <f t="shared" si="1"/>
        <v>150</v>
      </c>
      <c r="L10" s="23">
        <f>SUM(L7:L9)</f>
        <v>150</v>
      </c>
      <c r="M10" s="23">
        <f>SUM(M7:M9)</f>
        <v>150</v>
      </c>
      <c r="N10" s="23">
        <f t="shared" si="0"/>
        <v>1800</v>
      </c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</row>
    <row r="11" spans="1:64" s="27" customFormat="1" ht="24" customHeight="1" x14ac:dyDescent="0.15">
      <c r="A11" s="40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</row>
    <row r="12" spans="1:64" s="24" customFormat="1" ht="24" customHeight="1" x14ac:dyDescent="0.15">
      <c r="A12" s="67" t="s">
        <v>25</v>
      </c>
      <c r="B12" s="23">
        <f>+B5-B10</f>
        <v>12350</v>
      </c>
      <c r="C12" s="23">
        <f t="shared" ref="C12:N12" si="2">+C5-C10</f>
        <v>12350</v>
      </c>
      <c r="D12" s="23">
        <f t="shared" si="2"/>
        <v>12350</v>
      </c>
      <c r="E12" s="23">
        <f t="shared" si="2"/>
        <v>12350</v>
      </c>
      <c r="F12" s="23">
        <f t="shared" si="2"/>
        <v>12350</v>
      </c>
      <c r="G12" s="23">
        <f t="shared" si="2"/>
        <v>12350</v>
      </c>
      <c r="H12" s="23">
        <f t="shared" si="2"/>
        <v>12350</v>
      </c>
      <c r="I12" s="23">
        <f t="shared" si="2"/>
        <v>12350</v>
      </c>
      <c r="J12" s="23">
        <f t="shared" si="2"/>
        <v>12350</v>
      </c>
      <c r="K12" s="23">
        <f t="shared" si="2"/>
        <v>12350</v>
      </c>
      <c r="L12" s="23">
        <f t="shared" si="2"/>
        <v>12350</v>
      </c>
      <c r="M12" s="23">
        <f t="shared" si="2"/>
        <v>12350</v>
      </c>
      <c r="N12" s="23">
        <f t="shared" si="2"/>
        <v>148200</v>
      </c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</row>
    <row r="13" spans="1:64" s="24" customFormat="1" ht="24" customHeight="1" x14ac:dyDescent="0.15">
      <c r="A13" s="76"/>
      <c r="B13" s="77">
        <f>IFERROR(B12/B5,".")</f>
        <v>0.98799999999999999</v>
      </c>
      <c r="C13" s="77">
        <f t="shared" ref="C13:N13" si="3">IFERROR(C12/C5,".")</f>
        <v>0.98799999999999999</v>
      </c>
      <c r="D13" s="77">
        <f t="shared" si="3"/>
        <v>0.98799999999999999</v>
      </c>
      <c r="E13" s="77">
        <f t="shared" si="3"/>
        <v>0.98799999999999999</v>
      </c>
      <c r="F13" s="77">
        <f t="shared" si="3"/>
        <v>0.98799999999999999</v>
      </c>
      <c r="G13" s="77">
        <f t="shared" si="3"/>
        <v>0.98799999999999999</v>
      </c>
      <c r="H13" s="77">
        <f t="shared" si="3"/>
        <v>0.98799999999999999</v>
      </c>
      <c r="I13" s="77">
        <f t="shared" si="3"/>
        <v>0.98799999999999999</v>
      </c>
      <c r="J13" s="77">
        <f t="shared" si="3"/>
        <v>0.98799999999999999</v>
      </c>
      <c r="K13" s="77">
        <f t="shared" si="3"/>
        <v>0.98799999999999999</v>
      </c>
      <c r="L13" s="77">
        <f t="shared" si="3"/>
        <v>0.98799999999999999</v>
      </c>
      <c r="M13" s="77">
        <f t="shared" si="3"/>
        <v>0.98799999999999999</v>
      </c>
      <c r="N13" s="77">
        <f t="shared" si="3"/>
        <v>0.98799999999999999</v>
      </c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</row>
    <row r="14" spans="1:64" s="40" customFormat="1" ht="24" customHeight="1" x14ac:dyDescent="0.15"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</row>
    <row r="15" spans="1:64" s="24" customFormat="1" ht="24" customHeight="1" x14ac:dyDescent="0.15">
      <c r="A15" s="78" t="s">
        <v>14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</row>
    <row r="16" spans="1:64" s="24" customFormat="1" ht="24" customHeight="1" x14ac:dyDescent="0.15">
      <c r="A16" s="68" t="s">
        <v>7</v>
      </c>
      <c r="B16" s="43">
        <v>6000</v>
      </c>
      <c r="C16" s="43">
        <v>6000</v>
      </c>
      <c r="D16" s="43">
        <v>6000</v>
      </c>
      <c r="E16" s="43">
        <v>6000</v>
      </c>
      <c r="F16" s="43">
        <v>6000</v>
      </c>
      <c r="G16" s="43">
        <v>6000</v>
      </c>
      <c r="H16" s="43">
        <v>6000</v>
      </c>
      <c r="I16" s="43">
        <v>6000</v>
      </c>
      <c r="J16" s="43">
        <v>6000</v>
      </c>
      <c r="K16" s="43">
        <v>6000</v>
      </c>
      <c r="L16" s="43">
        <v>6000</v>
      </c>
      <c r="M16" s="43">
        <v>6000</v>
      </c>
      <c r="N16" s="23">
        <f>SUM(B16:M16)</f>
        <v>72000</v>
      </c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</row>
    <row r="17" spans="1:64" s="24" customFormat="1" ht="24" customHeight="1" x14ac:dyDescent="0.15">
      <c r="A17" s="68" t="s">
        <v>8</v>
      </c>
      <c r="B17" s="43">
        <v>750</v>
      </c>
      <c r="C17" s="43">
        <v>750</v>
      </c>
      <c r="D17" s="43">
        <v>750</v>
      </c>
      <c r="E17" s="43">
        <v>750</v>
      </c>
      <c r="F17" s="43">
        <v>750</v>
      </c>
      <c r="G17" s="43">
        <v>750</v>
      </c>
      <c r="H17" s="43">
        <v>750</v>
      </c>
      <c r="I17" s="43">
        <v>750</v>
      </c>
      <c r="J17" s="43">
        <v>750</v>
      </c>
      <c r="K17" s="43">
        <v>750</v>
      </c>
      <c r="L17" s="43">
        <v>750</v>
      </c>
      <c r="M17" s="43">
        <v>750</v>
      </c>
      <c r="N17" s="23">
        <f t="shared" ref="N17:N25" si="4">SUM(B17:M17)</f>
        <v>9000</v>
      </c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</row>
    <row r="18" spans="1:64" s="24" customFormat="1" ht="24" customHeight="1" x14ac:dyDescent="0.15">
      <c r="A18" s="68" t="s">
        <v>27</v>
      </c>
      <c r="B18" s="43">
        <v>100</v>
      </c>
      <c r="C18" s="43">
        <v>100</v>
      </c>
      <c r="D18" s="43">
        <v>100</v>
      </c>
      <c r="E18" s="43">
        <v>100</v>
      </c>
      <c r="F18" s="43">
        <v>100</v>
      </c>
      <c r="G18" s="43">
        <v>100</v>
      </c>
      <c r="H18" s="43">
        <v>100</v>
      </c>
      <c r="I18" s="43">
        <v>100</v>
      </c>
      <c r="J18" s="43">
        <v>100</v>
      </c>
      <c r="K18" s="43">
        <v>100</v>
      </c>
      <c r="L18" s="43">
        <v>100</v>
      </c>
      <c r="M18" s="43">
        <v>100</v>
      </c>
      <c r="N18" s="23">
        <f t="shared" si="4"/>
        <v>1200</v>
      </c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</row>
    <row r="19" spans="1:64" s="24" customFormat="1" ht="24" customHeight="1" x14ac:dyDescent="0.15">
      <c r="A19" s="68" t="s">
        <v>28</v>
      </c>
      <c r="B19" s="43">
        <v>250</v>
      </c>
      <c r="C19" s="43">
        <v>250</v>
      </c>
      <c r="D19" s="43">
        <v>250</v>
      </c>
      <c r="E19" s="43">
        <v>250</v>
      </c>
      <c r="F19" s="43">
        <v>250</v>
      </c>
      <c r="G19" s="43">
        <v>250</v>
      </c>
      <c r="H19" s="43">
        <v>250</v>
      </c>
      <c r="I19" s="43">
        <v>250</v>
      </c>
      <c r="J19" s="43">
        <v>250</v>
      </c>
      <c r="K19" s="43">
        <v>250</v>
      </c>
      <c r="L19" s="43">
        <v>250</v>
      </c>
      <c r="M19" s="43">
        <v>250</v>
      </c>
      <c r="N19" s="23">
        <f t="shared" si="4"/>
        <v>3000</v>
      </c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</row>
    <row r="20" spans="1:64" s="24" customFormat="1" ht="24" customHeight="1" x14ac:dyDescent="0.15">
      <c r="A20" s="68" t="s">
        <v>29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23">
        <f t="shared" si="4"/>
        <v>0</v>
      </c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</row>
    <row r="21" spans="1:64" s="24" customFormat="1" ht="24" customHeight="1" x14ac:dyDescent="0.15">
      <c r="A21" s="68" t="s">
        <v>30</v>
      </c>
      <c r="B21" s="43"/>
      <c r="C21" s="43"/>
      <c r="D21" s="43">
        <v>3000</v>
      </c>
      <c r="E21" s="43"/>
      <c r="F21" s="43"/>
      <c r="G21" s="43"/>
      <c r="H21" s="43"/>
      <c r="I21" s="43"/>
      <c r="J21" s="43"/>
      <c r="K21" s="43"/>
      <c r="L21" s="43"/>
      <c r="M21" s="43"/>
      <c r="N21" s="23">
        <f t="shared" si="4"/>
        <v>3000</v>
      </c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</row>
    <row r="22" spans="1:64" s="24" customFormat="1" ht="24" customHeight="1" x14ac:dyDescent="0.15">
      <c r="A22" s="68" t="s">
        <v>31</v>
      </c>
      <c r="B22" s="43">
        <v>2000</v>
      </c>
      <c r="C22" s="43">
        <v>2000</v>
      </c>
      <c r="D22" s="43">
        <v>2000</v>
      </c>
      <c r="E22" s="43">
        <v>2000</v>
      </c>
      <c r="F22" s="43">
        <v>2000</v>
      </c>
      <c r="G22" s="43">
        <v>2000</v>
      </c>
      <c r="H22" s="43">
        <v>2000</v>
      </c>
      <c r="I22" s="43">
        <v>2000</v>
      </c>
      <c r="J22" s="43">
        <v>2000</v>
      </c>
      <c r="K22" s="43">
        <v>2000</v>
      </c>
      <c r="L22" s="43">
        <v>2000</v>
      </c>
      <c r="M22" s="43">
        <v>2000</v>
      </c>
      <c r="N22" s="23">
        <f t="shared" si="4"/>
        <v>24000</v>
      </c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</row>
    <row r="23" spans="1:64" s="24" customFormat="1" ht="24" customHeight="1" x14ac:dyDescent="0.15">
      <c r="A23" s="68" t="s">
        <v>32</v>
      </c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23">
        <f t="shared" si="4"/>
        <v>0</v>
      </c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</row>
    <row r="24" spans="1:64" s="24" customFormat="1" ht="24" customHeight="1" x14ac:dyDescent="0.15">
      <c r="A24" s="68" t="s">
        <v>9</v>
      </c>
      <c r="B24" s="43">
        <v>10</v>
      </c>
      <c r="C24" s="43">
        <v>10</v>
      </c>
      <c r="D24" s="43">
        <v>10</v>
      </c>
      <c r="E24" s="43">
        <v>10</v>
      </c>
      <c r="F24" s="43">
        <v>10</v>
      </c>
      <c r="G24" s="43">
        <v>10</v>
      </c>
      <c r="H24" s="43">
        <v>10</v>
      </c>
      <c r="I24" s="43">
        <v>10</v>
      </c>
      <c r="J24" s="43">
        <v>10</v>
      </c>
      <c r="K24" s="43">
        <v>10</v>
      </c>
      <c r="L24" s="43">
        <v>10</v>
      </c>
      <c r="M24" s="43">
        <v>10</v>
      </c>
      <c r="N24" s="23">
        <f t="shared" si="4"/>
        <v>120</v>
      </c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</row>
    <row r="25" spans="1:64" s="24" customFormat="1" ht="24" customHeight="1" x14ac:dyDescent="0.15">
      <c r="A25" s="69" t="s">
        <v>10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23">
        <f t="shared" si="4"/>
        <v>0</v>
      </c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</row>
    <row r="26" spans="1:64" s="82" customFormat="1" ht="24" customHeight="1" thickBot="1" x14ac:dyDescent="0.2">
      <c r="A26" s="79" t="s">
        <v>11</v>
      </c>
      <c r="B26" s="80">
        <f t="shared" ref="B26:M26" si="5">SUM(B16:B25)</f>
        <v>9110</v>
      </c>
      <c r="C26" s="80">
        <f t="shared" si="5"/>
        <v>9110</v>
      </c>
      <c r="D26" s="80">
        <f t="shared" si="5"/>
        <v>12110</v>
      </c>
      <c r="E26" s="80">
        <f t="shared" si="5"/>
        <v>9110</v>
      </c>
      <c r="F26" s="80">
        <f t="shared" si="5"/>
        <v>9110</v>
      </c>
      <c r="G26" s="80">
        <f t="shared" si="5"/>
        <v>9110</v>
      </c>
      <c r="H26" s="80">
        <f t="shared" si="5"/>
        <v>9110</v>
      </c>
      <c r="I26" s="80">
        <f t="shared" si="5"/>
        <v>9110</v>
      </c>
      <c r="J26" s="80">
        <f t="shared" si="5"/>
        <v>9110</v>
      </c>
      <c r="K26" s="80">
        <f t="shared" si="5"/>
        <v>9110</v>
      </c>
      <c r="L26" s="80">
        <f t="shared" si="5"/>
        <v>9110</v>
      </c>
      <c r="M26" s="80">
        <f t="shared" si="5"/>
        <v>9110</v>
      </c>
      <c r="N26" s="80">
        <f>SUM(B26:M26)</f>
        <v>112320</v>
      </c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</row>
    <row r="27" spans="1:64" s="24" customFormat="1" ht="24" customHeight="1" thickTop="1" x14ac:dyDescent="0.15">
      <c r="A27" s="70"/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</row>
    <row r="28" spans="1:64" s="24" customFormat="1" ht="24" customHeight="1" thickBot="1" x14ac:dyDescent="0.2">
      <c r="A28" s="71" t="s">
        <v>24</v>
      </c>
      <c r="B28" s="72">
        <f t="shared" ref="B28:N28" si="6">+B12-B26</f>
        <v>3240</v>
      </c>
      <c r="C28" s="72">
        <f t="shared" si="6"/>
        <v>3240</v>
      </c>
      <c r="D28" s="72">
        <f t="shared" si="6"/>
        <v>240</v>
      </c>
      <c r="E28" s="72">
        <f t="shared" si="6"/>
        <v>3240</v>
      </c>
      <c r="F28" s="72">
        <f t="shared" si="6"/>
        <v>3240</v>
      </c>
      <c r="G28" s="72">
        <f t="shared" si="6"/>
        <v>3240</v>
      </c>
      <c r="H28" s="72">
        <f t="shared" si="6"/>
        <v>3240</v>
      </c>
      <c r="I28" s="72">
        <f t="shared" si="6"/>
        <v>3240</v>
      </c>
      <c r="J28" s="72">
        <f t="shared" si="6"/>
        <v>3240</v>
      </c>
      <c r="K28" s="72">
        <f t="shared" si="6"/>
        <v>3240</v>
      </c>
      <c r="L28" s="72">
        <f t="shared" si="6"/>
        <v>3240</v>
      </c>
      <c r="M28" s="72">
        <f t="shared" si="6"/>
        <v>3240</v>
      </c>
      <c r="N28" s="72">
        <f t="shared" si="6"/>
        <v>35880</v>
      </c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</row>
    <row r="29" spans="1:64" s="74" customFormat="1" ht="14" thickTop="1" x14ac:dyDescent="0.15">
      <c r="A29" s="75"/>
    </row>
    <row r="30" spans="1:64" s="74" customFormat="1" x14ac:dyDescent="0.15">
      <c r="A30" s="75"/>
    </row>
    <row r="31" spans="1:64" s="74" customFormat="1" x14ac:dyDescent="0.15">
      <c r="A31" s="75"/>
    </row>
    <row r="32" spans="1:64" s="74" customFormat="1" x14ac:dyDescent="0.15">
      <c r="A32" s="75"/>
    </row>
    <row r="33" spans="1:1" s="74" customFormat="1" x14ac:dyDescent="0.15">
      <c r="A33" s="75"/>
    </row>
    <row r="34" spans="1:1" s="74" customFormat="1" x14ac:dyDescent="0.15">
      <c r="A34" s="75"/>
    </row>
    <row r="35" spans="1:1" s="74" customFormat="1" x14ac:dyDescent="0.15">
      <c r="A35" s="75"/>
    </row>
    <row r="36" spans="1:1" s="74" customFormat="1" x14ac:dyDescent="0.15">
      <c r="A36" s="75"/>
    </row>
    <row r="37" spans="1:1" s="74" customFormat="1" x14ac:dyDescent="0.15">
      <c r="A37" s="75"/>
    </row>
    <row r="38" spans="1:1" s="74" customFormat="1" x14ac:dyDescent="0.15">
      <c r="A38" s="75"/>
    </row>
    <row r="39" spans="1:1" s="74" customFormat="1" x14ac:dyDescent="0.15">
      <c r="A39" s="75"/>
    </row>
    <row r="40" spans="1:1" s="74" customFormat="1" x14ac:dyDescent="0.15">
      <c r="A40" s="75"/>
    </row>
    <row r="41" spans="1:1" s="74" customFormat="1" x14ac:dyDescent="0.15">
      <c r="A41" s="75"/>
    </row>
    <row r="42" spans="1:1" s="74" customFormat="1" x14ac:dyDescent="0.15">
      <c r="A42" s="75"/>
    </row>
    <row r="43" spans="1:1" s="74" customFormat="1" x14ac:dyDescent="0.15">
      <c r="A43" s="75"/>
    </row>
    <row r="44" spans="1:1" s="74" customFormat="1" x14ac:dyDescent="0.15">
      <c r="A44" s="75"/>
    </row>
    <row r="45" spans="1:1" s="74" customFormat="1" x14ac:dyDescent="0.15">
      <c r="A45" s="75"/>
    </row>
    <row r="46" spans="1:1" s="74" customFormat="1" x14ac:dyDescent="0.15">
      <c r="A46" s="75"/>
    </row>
    <row r="47" spans="1:1" s="74" customFormat="1" x14ac:dyDescent="0.15">
      <c r="A47" s="75"/>
    </row>
    <row r="48" spans="1:1" s="74" customFormat="1" x14ac:dyDescent="0.15">
      <c r="A48" s="75"/>
    </row>
    <row r="49" spans="1:1" s="74" customFormat="1" x14ac:dyDescent="0.15">
      <c r="A49" s="75"/>
    </row>
    <row r="50" spans="1:1" s="74" customFormat="1" x14ac:dyDescent="0.15">
      <c r="A50" s="75"/>
    </row>
    <row r="51" spans="1:1" s="74" customFormat="1" x14ac:dyDescent="0.15">
      <c r="A51" s="75"/>
    </row>
    <row r="52" spans="1:1" s="74" customFormat="1" x14ac:dyDescent="0.15">
      <c r="A52" s="75"/>
    </row>
    <row r="53" spans="1:1" s="74" customFormat="1" x14ac:dyDescent="0.15">
      <c r="A53" s="75"/>
    </row>
    <row r="54" spans="1:1" s="74" customFormat="1" x14ac:dyDescent="0.15">
      <c r="A54" s="75"/>
    </row>
    <row r="55" spans="1:1" s="74" customFormat="1" x14ac:dyDescent="0.15">
      <c r="A55" s="75"/>
    </row>
    <row r="56" spans="1:1" s="74" customFormat="1" x14ac:dyDescent="0.15">
      <c r="A56" s="75"/>
    </row>
    <row r="57" spans="1:1" s="74" customFormat="1" x14ac:dyDescent="0.15">
      <c r="A57" s="75"/>
    </row>
    <row r="58" spans="1:1" s="74" customFormat="1" x14ac:dyDescent="0.15">
      <c r="A58" s="75"/>
    </row>
    <row r="59" spans="1:1" s="74" customFormat="1" x14ac:dyDescent="0.15">
      <c r="A59" s="75"/>
    </row>
    <row r="60" spans="1:1" s="74" customFormat="1" x14ac:dyDescent="0.15">
      <c r="A60" s="75"/>
    </row>
    <row r="61" spans="1:1" s="74" customFormat="1" x14ac:dyDescent="0.15">
      <c r="A61" s="75"/>
    </row>
    <row r="62" spans="1:1" s="74" customFormat="1" x14ac:dyDescent="0.15">
      <c r="A62" s="75"/>
    </row>
    <row r="63" spans="1:1" s="74" customFormat="1" x14ac:dyDescent="0.15">
      <c r="A63" s="75"/>
    </row>
    <row r="64" spans="1:1" s="74" customFormat="1" x14ac:dyDescent="0.15">
      <c r="A64" s="75"/>
    </row>
    <row r="65" spans="1:1" s="74" customFormat="1" x14ac:dyDescent="0.15">
      <c r="A65" s="75"/>
    </row>
    <row r="66" spans="1:1" s="74" customFormat="1" x14ac:dyDescent="0.15">
      <c r="A66" s="75"/>
    </row>
    <row r="67" spans="1:1" s="74" customFormat="1" x14ac:dyDescent="0.15">
      <c r="A67" s="75"/>
    </row>
    <row r="68" spans="1:1" s="74" customFormat="1" x14ac:dyDescent="0.15">
      <c r="A68" s="75"/>
    </row>
    <row r="69" spans="1:1" s="74" customFormat="1" x14ac:dyDescent="0.15">
      <c r="A69" s="75"/>
    </row>
    <row r="70" spans="1:1" s="74" customFormat="1" x14ac:dyDescent="0.15">
      <c r="A70" s="75"/>
    </row>
    <row r="71" spans="1:1" s="74" customFormat="1" x14ac:dyDescent="0.15">
      <c r="A71" s="75"/>
    </row>
    <row r="72" spans="1:1" s="74" customFormat="1" x14ac:dyDescent="0.15">
      <c r="A72" s="75"/>
    </row>
    <row r="73" spans="1:1" s="74" customFormat="1" x14ac:dyDescent="0.15">
      <c r="A73" s="75"/>
    </row>
    <row r="74" spans="1:1" s="74" customFormat="1" x14ac:dyDescent="0.15">
      <c r="A74" s="75"/>
    </row>
    <row r="75" spans="1:1" s="74" customFormat="1" x14ac:dyDescent="0.15">
      <c r="A75" s="75"/>
    </row>
    <row r="76" spans="1:1" s="74" customFormat="1" x14ac:dyDescent="0.15">
      <c r="A76" s="75"/>
    </row>
    <row r="77" spans="1:1" s="74" customFormat="1" x14ac:dyDescent="0.15">
      <c r="A77" s="75"/>
    </row>
    <row r="78" spans="1:1" s="74" customFormat="1" x14ac:dyDescent="0.15">
      <c r="A78" s="75"/>
    </row>
    <row r="79" spans="1:1" s="74" customFormat="1" x14ac:dyDescent="0.15">
      <c r="A79" s="75"/>
    </row>
    <row r="80" spans="1:1" s="74" customFormat="1" x14ac:dyDescent="0.15">
      <c r="A80" s="75"/>
    </row>
    <row r="81" spans="1:1" s="74" customFormat="1" x14ac:dyDescent="0.15">
      <c r="A81" s="75"/>
    </row>
    <row r="82" spans="1:1" s="74" customFormat="1" x14ac:dyDescent="0.15">
      <c r="A82" s="75"/>
    </row>
    <row r="83" spans="1:1" s="74" customFormat="1" x14ac:dyDescent="0.15">
      <c r="A83" s="75"/>
    </row>
    <row r="84" spans="1:1" s="74" customFormat="1" x14ac:dyDescent="0.15">
      <c r="A84" s="75"/>
    </row>
    <row r="85" spans="1:1" s="74" customFormat="1" x14ac:dyDescent="0.15">
      <c r="A85" s="75"/>
    </row>
    <row r="86" spans="1:1" s="74" customFormat="1" x14ac:dyDescent="0.15">
      <c r="A86" s="75"/>
    </row>
    <row r="87" spans="1:1" s="74" customFormat="1" x14ac:dyDescent="0.15">
      <c r="A87" s="75"/>
    </row>
    <row r="88" spans="1:1" s="74" customFormat="1" x14ac:dyDescent="0.15">
      <c r="A88" s="75"/>
    </row>
    <row r="89" spans="1:1" s="74" customFormat="1" x14ac:dyDescent="0.15">
      <c r="A89" s="75"/>
    </row>
    <row r="90" spans="1:1" s="74" customFormat="1" x14ac:dyDescent="0.15">
      <c r="A90" s="75"/>
    </row>
    <row r="91" spans="1:1" s="74" customFormat="1" x14ac:dyDescent="0.15">
      <c r="A91" s="75"/>
    </row>
    <row r="92" spans="1:1" s="74" customFormat="1" x14ac:dyDescent="0.15">
      <c r="A92" s="75"/>
    </row>
    <row r="93" spans="1:1" s="74" customFormat="1" x14ac:dyDescent="0.15">
      <c r="A93" s="75"/>
    </row>
    <row r="94" spans="1:1" s="74" customFormat="1" x14ac:dyDescent="0.15">
      <c r="A94" s="75"/>
    </row>
    <row r="95" spans="1:1" s="74" customFormat="1" x14ac:dyDescent="0.15">
      <c r="A95" s="75"/>
    </row>
    <row r="96" spans="1:1" s="74" customFormat="1" x14ac:dyDescent="0.15">
      <c r="A96" s="75"/>
    </row>
    <row r="97" spans="1:1" s="74" customFormat="1" x14ac:dyDescent="0.15">
      <c r="A97" s="75"/>
    </row>
    <row r="98" spans="1:1" s="74" customFormat="1" x14ac:dyDescent="0.15">
      <c r="A98" s="75"/>
    </row>
    <row r="99" spans="1:1" s="74" customFormat="1" x14ac:dyDescent="0.15">
      <c r="A99" s="75"/>
    </row>
    <row r="100" spans="1:1" s="74" customFormat="1" x14ac:dyDescent="0.15">
      <c r="A100" s="75"/>
    </row>
    <row r="101" spans="1:1" s="74" customFormat="1" x14ac:dyDescent="0.15">
      <c r="A101" s="75"/>
    </row>
    <row r="102" spans="1:1" s="74" customFormat="1" x14ac:dyDescent="0.15">
      <c r="A102" s="75"/>
    </row>
    <row r="103" spans="1:1" s="74" customFormat="1" x14ac:dyDescent="0.15">
      <c r="A103" s="75"/>
    </row>
    <row r="104" spans="1:1" s="74" customFormat="1" x14ac:dyDescent="0.15">
      <c r="A104" s="75"/>
    </row>
    <row r="105" spans="1:1" s="74" customFormat="1" x14ac:dyDescent="0.15">
      <c r="A105" s="75"/>
    </row>
    <row r="106" spans="1:1" s="74" customFormat="1" x14ac:dyDescent="0.15">
      <c r="A106" s="75"/>
    </row>
    <row r="107" spans="1:1" s="74" customFormat="1" x14ac:dyDescent="0.15">
      <c r="A107" s="75"/>
    </row>
    <row r="108" spans="1:1" s="74" customFormat="1" x14ac:dyDescent="0.15">
      <c r="A108" s="75"/>
    </row>
    <row r="109" spans="1:1" s="74" customFormat="1" x14ac:dyDescent="0.15">
      <c r="A109" s="75"/>
    </row>
    <row r="110" spans="1:1" s="74" customFormat="1" x14ac:dyDescent="0.15">
      <c r="A110" s="75"/>
    </row>
    <row r="111" spans="1:1" s="74" customFormat="1" x14ac:dyDescent="0.15">
      <c r="A111" s="75"/>
    </row>
    <row r="112" spans="1:1" s="74" customFormat="1" x14ac:dyDescent="0.15">
      <c r="A112" s="75"/>
    </row>
    <row r="113" spans="1:1" s="74" customFormat="1" x14ac:dyDescent="0.15">
      <c r="A113" s="75"/>
    </row>
    <row r="114" spans="1:1" s="74" customFormat="1" x14ac:dyDescent="0.15">
      <c r="A114" s="75"/>
    </row>
    <row r="115" spans="1:1" s="74" customFormat="1" x14ac:dyDescent="0.15">
      <c r="A115" s="75"/>
    </row>
    <row r="116" spans="1:1" s="74" customFormat="1" x14ac:dyDescent="0.15">
      <c r="A116" s="75"/>
    </row>
    <row r="117" spans="1:1" s="74" customFormat="1" x14ac:dyDescent="0.15">
      <c r="A117" s="75"/>
    </row>
    <row r="118" spans="1:1" s="74" customFormat="1" x14ac:dyDescent="0.15">
      <c r="A118" s="75"/>
    </row>
    <row r="119" spans="1:1" s="74" customFormat="1" x14ac:dyDescent="0.15">
      <c r="A119" s="75"/>
    </row>
    <row r="120" spans="1:1" s="74" customFormat="1" x14ac:dyDescent="0.15">
      <c r="A120" s="75"/>
    </row>
    <row r="121" spans="1:1" s="74" customFormat="1" x14ac:dyDescent="0.15">
      <c r="A121" s="75"/>
    </row>
    <row r="122" spans="1:1" s="74" customFormat="1" x14ac:dyDescent="0.15">
      <c r="A122" s="75"/>
    </row>
    <row r="123" spans="1:1" s="74" customFormat="1" x14ac:dyDescent="0.15">
      <c r="A123" s="75"/>
    </row>
    <row r="124" spans="1:1" s="74" customFormat="1" x14ac:dyDescent="0.15">
      <c r="A124" s="75"/>
    </row>
    <row r="125" spans="1:1" s="74" customFormat="1" x14ac:dyDescent="0.15">
      <c r="A125" s="75"/>
    </row>
    <row r="126" spans="1:1" s="74" customFormat="1" x14ac:dyDescent="0.15">
      <c r="A126" s="75"/>
    </row>
    <row r="127" spans="1:1" s="74" customFormat="1" x14ac:dyDescent="0.15">
      <c r="A127" s="75"/>
    </row>
    <row r="128" spans="1:1" s="74" customFormat="1" x14ac:dyDescent="0.15">
      <c r="A128" s="75"/>
    </row>
    <row r="129" spans="1:1" s="74" customFormat="1" x14ac:dyDescent="0.15">
      <c r="A129" s="75"/>
    </row>
    <row r="130" spans="1:1" s="74" customFormat="1" x14ac:dyDescent="0.15">
      <c r="A130" s="75"/>
    </row>
    <row r="131" spans="1:1" s="74" customFormat="1" x14ac:dyDescent="0.15">
      <c r="A131" s="75"/>
    </row>
    <row r="132" spans="1:1" s="74" customFormat="1" x14ac:dyDescent="0.15">
      <c r="A132" s="75"/>
    </row>
    <row r="133" spans="1:1" s="74" customFormat="1" x14ac:dyDescent="0.15">
      <c r="A133" s="75"/>
    </row>
    <row r="134" spans="1:1" s="74" customFormat="1" x14ac:dyDescent="0.15">
      <c r="A134" s="75"/>
    </row>
    <row r="135" spans="1:1" s="74" customFormat="1" x14ac:dyDescent="0.15">
      <c r="A135" s="75"/>
    </row>
    <row r="136" spans="1:1" s="74" customFormat="1" x14ac:dyDescent="0.15">
      <c r="A136" s="75"/>
    </row>
    <row r="137" spans="1:1" s="74" customFormat="1" x14ac:dyDescent="0.15">
      <c r="A137" s="75"/>
    </row>
    <row r="138" spans="1:1" s="74" customFormat="1" x14ac:dyDescent="0.15">
      <c r="A138" s="75"/>
    </row>
    <row r="139" spans="1:1" s="74" customFormat="1" x14ac:dyDescent="0.15">
      <c r="A139" s="75"/>
    </row>
    <row r="140" spans="1:1" s="74" customFormat="1" x14ac:dyDescent="0.15">
      <c r="A140" s="75"/>
    </row>
    <row r="141" spans="1:1" s="74" customFormat="1" x14ac:dyDescent="0.15">
      <c r="A141" s="75"/>
    </row>
    <row r="142" spans="1:1" s="74" customFormat="1" x14ac:dyDescent="0.15">
      <c r="A142" s="75"/>
    </row>
    <row r="143" spans="1:1" s="74" customFormat="1" x14ac:dyDescent="0.15">
      <c r="A143" s="75"/>
    </row>
    <row r="144" spans="1:1" s="74" customFormat="1" x14ac:dyDescent="0.15">
      <c r="A144" s="75"/>
    </row>
    <row r="145" spans="1:1" s="74" customFormat="1" x14ac:dyDescent="0.15">
      <c r="A145" s="75"/>
    </row>
    <row r="146" spans="1:1" s="74" customFormat="1" x14ac:dyDescent="0.15">
      <c r="A146" s="75"/>
    </row>
    <row r="147" spans="1:1" s="74" customFormat="1" x14ac:dyDescent="0.15">
      <c r="A147" s="75"/>
    </row>
    <row r="148" spans="1:1" s="74" customFormat="1" x14ac:dyDescent="0.15">
      <c r="A148" s="75"/>
    </row>
    <row r="149" spans="1:1" s="74" customFormat="1" x14ac:dyDescent="0.15">
      <c r="A149" s="75"/>
    </row>
    <row r="150" spans="1:1" s="74" customFormat="1" x14ac:dyDescent="0.15">
      <c r="A150" s="75"/>
    </row>
    <row r="151" spans="1:1" s="74" customFormat="1" x14ac:dyDescent="0.15">
      <c r="A151" s="75"/>
    </row>
    <row r="152" spans="1:1" s="74" customFormat="1" x14ac:dyDescent="0.15">
      <c r="A152" s="75"/>
    </row>
    <row r="153" spans="1:1" s="74" customFormat="1" x14ac:dyDescent="0.15">
      <c r="A153" s="75"/>
    </row>
    <row r="154" spans="1:1" s="74" customFormat="1" x14ac:dyDescent="0.15">
      <c r="A154" s="75"/>
    </row>
    <row r="155" spans="1:1" s="74" customFormat="1" x14ac:dyDescent="0.15">
      <c r="A155" s="75"/>
    </row>
    <row r="156" spans="1:1" s="74" customFormat="1" x14ac:dyDescent="0.15">
      <c r="A156" s="75"/>
    </row>
    <row r="157" spans="1:1" s="74" customFormat="1" x14ac:dyDescent="0.15">
      <c r="A157" s="75"/>
    </row>
    <row r="158" spans="1:1" s="74" customFormat="1" x14ac:dyDescent="0.15">
      <c r="A158" s="75"/>
    </row>
    <row r="159" spans="1:1" s="74" customFormat="1" x14ac:dyDescent="0.15">
      <c r="A159" s="75"/>
    </row>
    <row r="160" spans="1:1" s="74" customFormat="1" x14ac:dyDescent="0.15">
      <c r="A160" s="75"/>
    </row>
    <row r="161" spans="1:1" s="74" customFormat="1" x14ac:dyDescent="0.15">
      <c r="A161" s="75"/>
    </row>
    <row r="162" spans="1:1" s="74" customFormat="1" x14ac:dyDescent="0.15">
      <c r="A162" s="75"/>
    </row>
    <row r="163" spans="1:1" s="74" customFormat="1" x14ac:dyDescent="0.15">
      <c r="A163" s="75"/>
    </row>
    <row r="164" spans="1:1" s="74" customFormat="1" x14ac:dyDescent="0.15">
      <c r="A164" s="75"/>
    </row>
    <row r="165" spans="1:1" s="74" customFormat="1" x14ac:dyDescent="0.15">
      <c r="A165" s="75"/>
    </row>
    <row r="166" spans="1:1" s="74" customFormat="1" x14ac:dyDescent="0.15">
      <c r="A166" s="75"/>
    </row>
    <row r="167" spans="1:1" s="74" customFormat="1" x14ac:dyDescent="0.15">
      <c r="A167" s="75"/>
    </row>
    <row r="168" spans="1:1" s="74" customFormat="1" x14ac:dyDescent="0.15">
      <c r="A168" s="75"/>
    </row>
    <row r="169" spans="1:1" s="74" customFormat="1" x14ac:dyDescent="0.15">
      <c r="A169" s="75"/>
    </row>
    <row r="170" spans="1:1" s="74" customFormat="1" x14ac:dyDescent="0.15">
      <c r="A170" s="75"/>
    </row>
    <row r="171" spans="1:1" s="74" customFormat="1" x14ac:dyDescent="0.15">
      <c r="A171" s="75"/>
    </row>
    <row r="172" spans="1:1" s="74" customFormat="1" x14ac:dyDescent="0.15">
      <c r="A172" s="75"/>
    </row>
    <row r="173" spans="1:1" s="74" customFormat="1" x14ac:dyDescent="0.15">
      <c r="A173" s="75"/>
    </row>
    <row r="174" spans="1:1" s="74" customFormat="1" x14ac:dyDescent="0.15">
      <c r="A174" s="75"/>
    </row>
    <row r="175" spans="1:1" s="74" customFormat="1" x14ac:dyDescent="0.15">
      <c r="A175" s="75"/>
    </row>
    <row r="176" spans="1:1" s="74" customFormat="1" x14ac:dyDescent="0.15">
      <c r="A176" s="75"/>
    </row>
    <row r="177" spans="1:1" s="74" customFormat="1" x14ac:dyDescent="0.15">
      <c r="A177" s="75"/>
    </row>
    <row r="178" spans="1:1" s="74" customFormat="1" x14ac:dyDescent="0.15">
      <c r="A178" s="75"/>
    </row>
    <row r="179" spans="1:1" s="74" customFormat="1" x14ac:dyDescent="0.15">
      <c r="A179" s="75"/>
    </row>
    <row r="180" spans="1:1" s="74" customFormat="1" x14ac:dyDescent="0.15">
      <c r="A180" s="75"/>
    </row>
    <row r="181" spans="1:1" s="74" customFormat="1" x14ac:dyDescent="0.15">
      <c r="A181" s="75"/>
    </row>
    <row r="182" spans="1:1" s="74" customFormat="1" x14ac:dyDescent="0.15">
      <c r="A182" s="75"/>
    </row>
    <row r="183" spans="1:1" s="74" customFormat="1" x14ac:dyDescent="0.15">
      <c r="A183" s="75"/>
    </row>
    <row r="184" spans="1:1" s="74" customFormat="1" x14ac:dyDescent="0.15">
      <c r="A184" s="75"/>
    </row>
    <row r="185" spans="1:1" s="74" customFormat="1" x14ac:dyDescent="0.15">
      <c r="A185" s="75"/>
    </row>
    <row r="186" spans="1:1" s="74" customFormat="1" x14ac:dyDescent="0.15">
      <c r="A186" s="75"/>
    </row>
    <row r="187" spans="1:1" s="74" customFormat="1" x14ac:dyDescent="0.15">
      <c r="A187" s="75"/>
    </row>
    <row r="188" spans="1:1" s="74" customFormat="1" x14ac:dyDescent="0.15">
      <c r="A188" s="75"/>
    </row>
    <row r="189" spans="1:1" s="74" customFormat="1" x14ac:dyDescent="0.15">
      <c r="A189" s="75"/>
    </row>
    <row r="190" spans="1:1" s="74" customFormat="1" x14ac:dyDescent="0.15">
      <c r="A190" s="75"/>
    </row>
    <row r="191" spans="1:1" s="74" customFormat="1" x14ac:dyDescent="0.15">
      <c r="A191" s="75"/>
    </row>
    <row r="192" spans="1:1" s="74" customFormat="1" x14ac:dyDescent="0.15">
      <c r="A192" s="75"/>
    </row>
    <row r="193" spans="1:1" s="74" customFormat="1" x14ac:dyDescent="0.15">
      <c r="A193" s="75"/>
    </row>
    <row r="194" spans="1:1" s="74" customFormat="1" x14ac:dyDescent="0.15">
      <c r="A194" s="75"/>
    </row>
    <row r="195" spans="1:1" s="74" customFormat="1" x14ac:dyDescent="0.15">
      <c r="A195" s="75"/>
    </row>
    <row r="196" spans="1:1" s="74" customFormat="1" x14ac:dyDescent="0.15">
      <c r="A196" s="75"/>
    </row>
    <row r="197" spans="1:1" s="74" customFormat="1" x14ac:dyDescent="0.15">
      <c r="A197" s="75"/>
    </row>
    <row r="198" spans="1:1" s="74" customFormat="1" x14ac:dyDescent="0.15">
      <c r="A198" s="75"/>
    </row>
    <row r="199" spans="1:1" s="74" customFormat="1" x14ac:dyDescent="0.15">
      <c r="A199" s="75"/>
    </row>
    <row r="200" spans="1:1" s="74" customFormat="1" x14ac:dyDescent="0.15">
      <c r="A200" s="75"/>
    </row>
    <row r="201" spans="1:1" s="74" customFormat="1" x14ac:dyDescent="0.15">
      <c r="A201" s="75"/>
    </row>
    <row r="202" spans="1:1" s="74" customFormat="1" x14ac:dyDescent="0.15">
      <c r="A202" s="75"/>
    </row>
    <row r="203" spans="1:1" s="74" customFormat="1" x14ac:dyDescent="0.15">
      <c r="A203" s="75"/>
    </row>
    <row r="204" spans="1:1" s="74" customFormat="1" x14ac:dyDescent="0.15">
      <c r="A204" s="75"/>
    </row>
    <row r="205" spans="1:1" s="74" customFormat="1" x14ac:dyDescent="0.15">
      <c r="A205" s="75"/>
    </row>
    <row r="206" spans="1:1" s="74" customFormat="1" x14ac:dyDescent="0.15">
      <c r="A206" s="75"/>
    </row>
    <row r="207" spans="1:1" s="74" customFormat="1" x14ac:dyDescent="0.15">
      <c r="A207" s="75"/>
    </row>
    <row r="208" spans="1:1" s="74" customFormat="1" x14ac:dyDescent="0.15">
      <c r="A208" s="75"/>
    </row>
    <row r="209" spans="1:1" s="74" customFormat="1" x14ac:dyDescent="0.15">
      <c r="A209" s="75"/>
    </row>
    <row r="210" spans="1:1" s="74" customFormat="1" x14ac:dyDescent="0.15">
      <c r="A210" s="75"/>
    </row>
    <row r="211" spans="1:1" s="74" customFormat="1" x14ac:dyDescent="0.15">
      <c r="A211" s="75"/>
    </row>
    <row r="212" spans="1:1" s="74" customFormat="1" x14ac:dyDescent="0.15">
      <c r="A212" s="75"/>
    </row>
    <row r="213" spans="1:1" s="74" customFormat="1" x14ac:dyDescent="0.15">
      <c r="A213" s="75"/>
    </row>
    <row r="214" spans="1:1" s="74" customFormat="1" x14ac:dyDescent="0.15">
      <c r="A214" s="75"/>
    </row>
    <row r="215" spans="1:1" s="74" customFormat="1" x14ac:dyDescent="0.15">
      <c r="A215" s="75"/>
    </row>
    <row r="216" spans="1:1" s="74" customFormat="1" x14ac:dyDescent="0.15">
      <c r="A216" s="75"/>
    </row>
    <row r="217" spans="1:1" s="74" customFormat="1" x14ac:dyDescent="0.15">
      <c r="A217" s="75"/>
    </row>
    <row r="218" spans="1:1" s="74" customFormat="1" x14ac:dyDescent="0.15">
      <c r="A218" s="75"/>
    </row>
    <row r="219" spans="1:1" s="74" customFormat="1" x14ac:dyDescent="0.15">
      <c r="A219" s="75"/>
    </row>
    <row r="220" spans="1:1" s="74" customFormat="1" x14ac:dyDescent="0.15">
      <c r="A220" s="75"/>
    </row>
    <row r="221" spans="1:1" s="74" customFormat="1" x14ac:dyDescent="0.15">
      <c r="A221" s="75"/>
    </row>
    <row r="222" spans="1:1" s="74" customFormat="1" x14ac:dyDescent="0.15">
      <c r="A222" s="75"/>
    </row>
    <row r="223" spans="1:1" s="74" customFormat="1" x14ac:dyDescent="0.15">
      <c r="A223" s="75"/>
    </row>
    <row r="224" spans="1:1" s="74" customFormat="1" x14ac:dyDescent="0.15">
      <c r="A224" s="75"/>
    </row>
    <row r="225" spans="1:1" s="74" customFormat="1" x14ac:dyDescent="0.15">
      <c r="A225" s="75"/>
    </row>
    <row r="226" spans="1:1" s="74" customFormat="1" x14ac:dyDescent="0.15">
      <c r="A226" s="75"/>
    </row>
    <row r="227" spans="1:1" s="74" customFormat="1" x14ac:dyDescent="0.15">
      <c r="A227" s="75"/>
    </row>
    <row r="228" spans="1:1" s="74" customFormat="1" x14ac:dyDescent="0.15">
      <c r="A228" s="75"/>
    </row>
    <row r="229" spans="1:1" s="74" customFormat="1" x14ac:dyDescent="0.15">
      <c r="A229" s="75"/>
    </row>
    <row r="230" spans="1:1" s="74" customFormat="1" x14ac:dyDescent="0.15">
      <c r="A230" s="75"/>
    </row>
    <row r="231" spans="1:1" s="74" customFormat="1" x14ac:dyDescent="0.15">
      <c r="A231" s="75"/>
    </row>
    <row r="232" spans="1:1" s="74" customFormat="1" x14ac:dyDescent="0.15">
      <c r="A232" s="75"/>
    </row>
    <row r="233" spans="1:1" s="74" customFormat="1" x14ac:dyDescent="0.15">
      <c r="A233" s="75"/>
    </row>
    <row r="234" spans="1:1" s="74" customFormat="1" x14ac:dyDescent="0.15">
      <c r="A234" s="75"/>
    </row>
    <row r="235" spans="1:1" s="74" customFormat="1" x14ac:dyDescent="0.15">
      <c r="A235" s="75"/>
    </row>
    <row r="236" spans="1:1" s="74" customFormat="1" x14ac:dyDescent="0.15">
      <c r="A236" s="75"/>
    </row>
    <row r="237" spans="1:1" s="74" customFormat="1" x14ac:dyDescent="0.15">
      <c r="A237" s="75"/>
    </row>
    <row r="238" spans="1:1" s="74" customFormat="1" x14ac:dyDescent="0.15">
      <c r="A238" s="75"/>
    </row>
    <row r="239" spans="1:1" s="74" customFormat="1" x14ac:dyDescent="0.15">
      <c r="A239" s="75"/>
    </row>
    <row r="240" spans="1:1" s="74" customFormat="1" x14ac:dyDescent="0.15">
      <c r="A240" s="75"/>
    </row>
    <row r="241" spans="1:1" s="74" customFormat="1" x14ac:dyDescent="0.15">
      <c r="A241" s="75"/>
    </row>
    <row r="242" spans="1:1" s="74" customFormat="1" x14ac:dyDescent="0.15">
      <c r="A242" s="75"/>
    </row>
    <row r="243" spans="1:1" s="74" customFormat="1" x14ac:dyDescent="0.15">
      <c r="A243" s="75"/>
    </row>
    <row r="244" spans="1:1" s="74" customFormat="1" x14ac:dyDescent="0.15">
      <c r="A244" s="75"/>
    </row>
    <row r="245" spans="1:1" s="74" customFormat="1" x14ac:dyDescent="0.15">
      <c r="A245" s="75"/>
    </row>
    <row r="246" spans="1:1" s="74" customFormat="1" x14ac:dyDescent="0.15">
      <c r="A246" s="75"/>
    </row>
    <row r="247" spans="1:1" s="74" customFormat="1" x14ac:dyDescent="0.15">
      <c r="A247" s="75"/>
    </row>
    <row r="248" spans="1:1" s="74" customFormat="1" x14ac:dyDescent="0.15">
      <c r="A248" s="75"/>
    </row>
    <row r="249" spans="1:1" s="74" customFormat="1" x14ac:dyDescent="0.15">
      <c r="A249" s="75"/>
    </row>
    <row r="250" spans="1:1" s="74" customFormat="1" x14ac:dyDescent="0.15">
      <c r="A250" s="75"/>
    </row>
    <row r="251" spans="1:1" s="74" customFormat="1" x14ac:dyDescent="0.15">
      <c r="A251" s="75"/>
    </row>
    <row r="252" spans="1:1" s="74" customFormat="1" x14ac:dyDescent="0.15">
      <c r="A252" s="75"/>
    </row>
    <row r="253" spans="1:1" s="74" customFormat="1" x14ac:dyDescent="0.15">
      <c r="A253" s="75"/>
    </row>
    <row r="254" spans="1:1" s="74" customFormat="1" x14ac:dyDescent="0.15">
      <c r="A254" s="75"/>
    </row>
    <row r="255" spans="1:1" s="74" customFormat="1" x14ac:dyDescent="0.15">
      <c r="A255" s="75"/>
    </row>
    <row r="256" spans="1:1" s="74" customFormat="1" x14ac:dyDescent="0.15">
      <c r="A256" s="75"/>
    </row>
    <row r="257" spans="1:1" s="74" customFormat="1" x14ac:dyDescent="0.15">
      <c r="A257" s="75"/>
    </row>
    <row r="258" spans="1:1" s="74" customFormat="1" x14ac:dyDescent="0.15">
      <c r="A258" s="75"/>
    </row>
    <row r="259" spans="1:1" s="74" customFormat="1" x14ac:dyDescent="0.15">
      <c r="A259" s="75"/>
    </row>
    <row r="260" spans="1:1" s="74" customFormat="1" x14ac:dyDescent="0.15">
      <c r="A260" s="75"/>
    </row>
    <row r="261" spans="1:1" s="74" customFormat="1" x14ac:dyDescent="0.15">
      <c r="A261" s="75"/>
    </row>
    <row r="262" spans="1:1" s="74" customFormat="1" x14ac:dyDescent="0.15">
      <c r="A262" s="75"/>
    </row>
    <row r="263" spans="1:1" s="74" customFormat="1" x14ac:dyDescent="0.15">
      <c r="A263" s="75"/>
    </row>
    <row r="264" spans="1:1" s="74" customFormat="1" x14ac:dyDescent="0.15">
      <c r="A264" s="75"/>
    </row>
    <row r="265" spans="1:1" s="74" customFormat="1" x14ac:dyDescent="0.15">
      <c r="A265" s="75"/>
    </row>
    <row r="266" spans="1:1" s="74" customFormat="1" x14ac:dyDescent="0.15">
      <c r="A266" s="75"/>
    </row>
    <row r="267" spans="1:1" s="74" customFormat="1" x14ac:dyDescent="0.15">
      <c r="A267" s="75"/>
    </row>
    <row r="268" spans="1:1" s="74" customFormat="1" x14ac:dyDescent="0.15">
      <c r="A268" s="75"/>
    </row>
    <row r="269" spans="1:1" s="74" customFormat="1" x14ac:dyDescent="0.15">
      <c r="A269" s="75"/>
    </row>
    <row r="270" spans="1:1" s="74" customFormat="1" x14ac:dyDescent="0.15">
      <c r="A270" s="75"/>
    </row>
    <row r="271" spans="1:1" s="74" customFormat="1" x14ac:dyDescent="0.15">
      <c r="A271" s="75"/>
    </row>
    <row r="272" spans="1:1" s="74" customFormat="1" x14ac:dyDescent="0.15">
      <c r="A272" s="75"/>
    </row>
    <row r="273" spans="1:1" s="74" customFormat="1" x14ac:dyDescent="0.15">
      <c r="A273" s="75"/>
    </row>
    <row r="274" spans="1:1" s="74" customFormat="1" x14ac:dyDescent="0.15">
      <c r="A274" s="75"/>
    </row>
    <row r="275" spans="1:1" s="74" customFormat="1" x14ac:dyDescent="0.15">
      <c r="A275" s="75"/>
    </row>
    <row r="276" spans="1:1" s="74" customFormat="1" x14ac:dyDescent="0.15">
      <c r="A276" s="75"/>
    </row>
    <row r="277" spans="1:1" s="74" customFormat="1" x14ac:dyDescent="0.15">
      <c r="A277" s="75"/>
    </row>
    <row r="278" spans="1:1" s="74" customFormat="1" x14ac:dyDescent="0.15">
      <c r="A278" s="75"/>
    </row>
    <row r="279" spans="1:1" s="74" customFormat="1" x14ac:dyDescent="0.15">
      <c r="A279" s="75"/>
    </row>
    <row r="280" spans="1:1" s="74" customFormat="1" x14ac:dyDescent="0.15">
      <c r="A280" s="75"/>
    </row>
    <row r="281" spans="1:1" s="74" customFormat="1" x14ac:dyDescent="0.15">
      <c r="A281" s="75"/>
    </row>
    <row r="282" spans="1:1" s="74" customFormat="1" x14ac:dyDescent="0.15">
      <c r="A282" s="75"/>
    </row>
    <row r="283" spans="1:1" s="74" customFormat="1" x14ac:dyDescent="0.15">
      <c r="A283" s="75"/>
    </row>
    <row r="284" spans="1:1" s="74" customFormat="1" x14ac:dyDescent="0.15">
      <c r="A284" s="75"/>
    </row>
    <row r="285" spans="1:1" s="74" customFormat="1" x14ac:dyDescent="0.15">
      <c r="A285" s="75"/>
    </row>
    <row r="286" spans="1:1" s="74" customFormat="1" x14ac:dyDescent="0.15">
      <c r="A286" s="75"/>
    </row>
    <row r="287" spans="1:1" s="74" customFormat="1" x14ac:dyDescent="0.15">
      <c r="A287" s="75"/>
    </row>
    <row r="288" spans="1:1" s="74" customFormat="1" x14ac:dyDescent="0.15">
      <c r="A288" s="75"/>
    </row>
    <row r="289" spans="1:1" s="74" customFormat="1" x14ac:dyDescent="0.15">
      <c r="A289" s="75"/>
    </row>
    <row r="290" spans="1:1" s="74" customFormat="1" x14ac:dyDescent="0.15">
      <c r="A290" s="75"/>
    </row>
    <row r="291" spans="1:1" s="74" customFormat="1" x14ac:dyDescent="0.15">
      <c r="A291" s="75"/>
    </row>
    <row r="292" spans="1:1" s="74" customFormat="1" x14ac:dyDescent="0.15">
      <c r="A292" s="75"/>
    </row>
    <row r="293" spans="1:1" s="74" customFormat="1" x14ac:dyDescent="0.15">
      <c r="A293" s="75"/>
    </row>
    <row r="294" spans="1:1" s="74" customFormat="1" x14ac:dyDescent="0.15">
      <c r="A294" s="75"/>
    </row>
    <row r="295" spans="1:1" s="74" customFormat="1" x14ac:dyDescent="0.15">
      <c r="A295" s="75"/>
    </row>
    <row r="296" spans="1:1" s="74" customFormat="1" x14ac:dyDescent="0.15">
      <c r="A296" s="75"/>
    </row>
    <row r="297" spans="1:1" s="74" customFormat="1" x14ac:dyDescent="0.15">
      <c r="A297" s="75"/>
    </row>
  </sheetData>
  <mergeCells count="1">
    <mergeCell ref="A2:G2"/>
  </mergeCells>
  <phoneticPr fontId="0" type="noConversion"/>
  <printOptions horizontalCentered="1" verticalCentered="1"/>
  <pageMargins left="0.35433070866141736" right="0.23622047244094491" top="0.35433070866141736" bottom="0.27559055118110237" header="0.23622047244094491" footer="0.23622047244094491"/>
  <pageSetup paperSize="9" scale="75" orientation="landscape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pageSetUpPr fitToPage="1"/>
  </sheetPr>
  <dimension ref="A1:BK93"/>
  <sheetViews>
    <sheetView zoomScaleNormal="100" workbookViewId="0">
      <selection activeCell="P15" sqref="P15"/>
    </sheetView>
  </sheetViews>
  <sheetFormatPr baseColWidth="10" defaultColWidth="8" defaultRowHeight="14" x14ac:dyDescent="0.15"/>
  <cols>
    <col min="1" max="1" width="40" style="6" customWidth="1"/>
    <col min="2" max="14" width="9.6640625" style="6" bestFit="1" customWidth="1"/>
    <col min="15" max="63" width="8" style="26"/>
    <col min="64" max="16384" width="8" style="4"/>
  </cols>
  <sheetData>
    <row r="1" spans="1:63" s="34" customFormat="1" ht="86" customHeight="1" x14ac:dyDescent="0.15">
      <c r="A1" s="32"/>
      <c r="B1" s="33"/>
    </row>
    <row r="2" spans="1:63" s="30" customFormat="1" ht="24" customHeight="1" x14ac:dyDescent="0.15">
      <c r="A2" s="29" t="s">
        <v>17</v>
      </c>
      <c r="B2" s="29"/>
      <c r="C2" s="29"/>
      <c r="D2" s="29"/>
      <c r="E2" s="29"/>
      <c r="F2" s="29"/>
      <c r="G2" s="29"/>
      <c r="M2" s="31"/>
      <c r="N2" s="31"/>
    </row>
    <row r="3" spans="1:63" s="5" customFormat="1" ht="24" customHeight="1" x14ac:dyDescent="0.1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</row>
    <row r="4" spans="1:63" s="21" customFormat="1" ht="24" customHeight="1" x14ac:dyDescent="0.15">
      <c r="A4" s="20" t="s">
        <v>1</v>
      </c>
      <c r="B4" s="8">
        <f>+'Profit &amp; Loss'!B4</f>
        <v>1</v>
      </c>
      <c r="C4" s="8">
        <f>+'Profit &amp; Loss'!C4</f>
        <v>2</v>
      </c>
      <c r="D4" s="8">
        <f>+'Profit &amp; Loss'!D4</f>
        <v>3</v>
      </c>
      <c r="E4" s="8">
        <f>+'Profit &amp; Loss'!E4</f>
        <v>4</v>
      </c>
      <c r="F4" s="8">
        <f>+'Profit &amp; Loss'!F4</f>
        <v>5</v>
      </c>
      <c r="G4" s="8">
        <f>+'Profit &amp; Loss'!G4</f>
        <v>6</v>
      </c>
      <c r="H4" s="8">
        <f>+'Profit &amp; Loss'!H4</f>
        <v>7</v>
      </c>
      <c r="I4" s="8">
        <f>+'Profit &amp; Loss'!I4</f>
        <v>8</v>
      </c>
      <c r="J4" s="8">
        <f>+'Profit &amp; Loss'!J4</f>
        <v>9</v>
      </c>
      <c r="K4" s="8">
        <f>+'Profit &amp; Loss'!K4</f>
        <v>10</v>
      </c>
      <c r="L4" s="8">
        <f>+'Profit &amp; Loss'!L4</f>
        <v>11</v>
      </c>
      <c r="M4" s="8">
        <f>+'Profit &amp; Loss'!M4</f>
        <v>12</v>
      </c>
      <c r="N4" s="8" t="s">
        <v>2</v>
      </c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</row>
    <row r="5" spans="1:63" s="41" customFormat="1" ht="24" customHeight="1" x14ac:dyDescent="0.15">
      <c r="A5" s="37" t="s">
        <v>72</v>
      </c>
      <c r="B5" s="38"/>
      <c r="C5" s="39"/>
      <c r="D5" s="38"/>
      <c r="E5" s="39"/>
      <c r="F5" s="38"/>
      <c r="G5" s="39"/>
      <c r="H5" s="38"/>
      <c r="I5" s="39"/>
      <c r="J5" s="38"/>
      <c r="K5" s="39"/>
      <c r="L5" s="38"/>
      <c r="M5" s="39"/>
      <c r="N5" s="22">
        <f>SUM(B5:M5)</f>
        <v>0</v>
      </c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</row>
    <row r="6" spans="1:63" s="41" customFormat="1" ht="24" customHeight="1" x14ac:dyDescent="0.15">
      <c r="A6" s="42" t="s">
        <v>18</v>
      </c>
      <c r="B6" s="43">
        <v>10000</v>
      </c>
      <c r="C6" s="44"/>
      <c r="D6" s="43"/>
      <c r="E6" s="44"/>
      <c r="F6" s="43"/>
      <c r="G6" s="44"/>
      <c r="H6" s="43"/>
      <c r="I6" s="44"/>
      <c r="J6" s="43"/>
      <c r="K6" s="44"/>
      <c r="L6" s="43"/>
      <c r="M6" s="44"/>
      <c r="N6" s="22">
        <f>SUM(B6:M6)</f>
        <v>10000</v>
      </c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/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</row>
    <row r="7" spans="1:63" s="41" customFormat="1" ht="24" customHeight="1" x14ac:dyDescent="0.15">
      <c r="A7" s="42" t="s">
        <v>19</v>
      </c>
      <c r="B7" s="45">
        <f ca="1">+Workings!C36</f>
        <v>5000</v>
      </c>
      <c r="C7" s="45">
        <f ca="1">+Workings!D36</f>
        <v>5000</v>
      </c>
      <c r="D7" s="45">
        <f ca="1">+Workings!E36</f>
        <v>15000</v>
      </c>
      <c r="E7" s="45">
        <f ca="1">+Workings!F36</f>
        <v>15000</v>
      </c>
      <c r="F7" s="45">
        <f ca="1">+Workings!G36</f>
        <v>15000</v>
      </c>
      <c r="G7" s="45">
        <f ca="1">+Workings!H36</f>
        <v>15000</v>
      </c>
      <c r="H7" s="45">
        <f ca="1">+Workings!I36</f>
        <v>15000</v>
      </c>
      <c r="I7" s="45">
        <f ca="1">+Workings!J36</f>
        <v>15000</v>
      </c>
      <c r="J7" s="45">
        <f ca="1">+Workings!K36</f>
        <v>15000</v>
      </c>
      <c r="K7" s="45">
        <f ca="1">+Workings!L36</f>
        <v>15000</v>
      </c>
      <c r="L7" s="45">
        <f ca="1">+Workings!M36</f>
        <v>15000</v>
      </c>
      <c r="M7" s="45">
        <f ca="1">+Workings!N36</f>
        <v>15000</v>
      </c>
      <c r="N7" s="22">
        <f ca="1">SUM(B7:M7)</f>
        <v>160000</v>
      </c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40"/>
      <c r="AQ7" s="40"/>
      <c r="AR7" s="40"/>
      <c r="AS7" s="40"/>
      <c r="AT7" s="40"/>
      <c r="AU7" s="40"/>
      <c r="AV7" s="40"/>
      <c r="AW7" s="40"/>
      <c r="AX7" s="40"/>
      <c r="AY7" s="40"/>
      <c r="AZ7" s="40"/>
      <c r="BA7" s="40"/>
      <c r="BB7" s="40"/>
      <c r="BC7" s="40"/>
      <c r="BD7" s="40"/>
      <c r="BE7" s="40"/>
      <c r="BF7" s="40"/>
      <c r="BG7" s="40"/>
      <c r="BH7" s="40"/>
      <c r="BI7" s="40"/>
      <c r="BJ7" s="40"/>
      <c r="BK7" s="40"/>
    </row>
    <row r="8" spans="1:63" s="41" customFormat="1" ht="24" customHeight="1" x14ac:dyDescent="0.15">
      <c r="A8" s="37" t="s">
        <v>20</v>
      </c>
      <c r="B8" s="38"/>
      <c r="C8" s="39"/>
      <c r="D8" s="38"/>
      <c r="E8" s="39"/>
      <c r="F8" s="38"/>
      <c r="G8" s="39"/>
      <c r="H8" s="38"/>
      <c r="I8" s="39"/>
      <c r="J8" s="38"/>
      <c r="K8" s="39"/>
      <c r="L8" s="38"/>
      <c r="M8" s="39"/>
      <c r="N8" s="22">
        <f>SUM(B8:M8)</f>
        <v>0</v>
      </c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</row>
    <row r="9" spans="1:63" s="41" customFormat="1" ht="24" customHeight="1" x14ac:dyDescent="0.15">
      <c r="A9" s="20" t="s">
        <v>15</v>
      </c>
      <c r="B9" s="23">
        <f t="shared" ref="B9:N9" ca="1" si="0">SUM(B5:B8)</f>
        <v>15000</v>
      </c>
      <c r="C9" s="23">
        <f t="shared" ca="1" si="0"/>
        <v>5000</v>
      </c>
      <c r="D9" s="23">
        <f t="shared" ca="1" si="0"/>
        <v>15000</v>
      </c>
      <c r="E9" s="23">
        <f t="shared" ca="1" si="0"/>
        <v>15000</v>
      </c>
      <c r="F9" s="23">
        <f t="shared" ca="1" si="0"/>
        <v>15000</v>
      </c>
      <c r="G9" s="23">
        <f t="shared" ca="1" si="0"/>
        <v>15000</v>
      </c>
      <c r="H9" s="23">
        <f t="shared" ca="1" si="0"/>
        <v>15000</v>
      </c>
      <c r="I9" s="23">
        <f t="shared" ca="1" si="0"/>
        <v>15000</v>
      </c>
      <c r="J9" s="23">
        <f t="shared" ca="1" si="0"/>
        <v>15000</v>
      </c>
      <c r="K9" s="23">
        <f t="shared" ca="1" si="0"/>
        <v>15000</v>
      </c>
      <c r="L9" s="23">
        <f t="shared" ca="1" si="0"/>
        <v>15000</v>
      </c>
      <c r="M9" s="23">
        <f t="shared" ca="1" si="0"/>
        <v>15000</v>
      </c>
      <c r="N9" s="22">
        <f t="shared" ca="1" si="0"/>
        <v>170000</v>
      </c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</row>
    <row r="10" spans="1:63" s="41" customFormat="1" ht="24" customHeight="1" x14ac:dyDescent="0.15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40"/>
      <c r="AQ10" s="40"/>
      <c r="AR10" s="40"/>
      <c r="AS10" s="40"/>
      <c r="AT10" s="40"/>
      <c r="AU10" s="40"/>
      <c r="AV10" s="40"/>
      <c r="AW10" s="40"/>
      <c r="AX10" s="40"/>
      <c r="AY10" s="40"/>
      <c r="AZ10" s="40"/>
      <c r="BA10" s="40"/>
      <c r="BB10" s="40"/>
      <c r="BC10" s="40"/>
      <c r="BD10" s="40"/>
      <c r="BE10" s="40"/>
      <c r="BF10" s="40"/>
      <c r="BG10" s="40"/>
      <c r="BH10" s="40"/>
      <c r="BI10" s="40"/>
      <c r="BJ10" s="40"/>
      <c r="BK10" s="40"/>
    </row>
    <row r="11" spans="1:63" s="41" customFormat="1" ht="24" customHeight="1" x14ac:dyDescent="0.15">
      <c r="A11" s="48" t="str">
        <f>"Purchases - "&amp;'Profit &amp; Loss'!A7</f>
        <v>Purchases - Materials</v>
      </c>
      <c r="B11" s="45">
        <f ca="1">+Workings!C37</f>
        <v>100</v>
      </c>
      <c r="C11" s="45">
        <f ca="1">+Workings!D37</f>
        <v>180</v>
      </c>
      <c r="D11" s="45">
        <f ca="1">+Workings!E37</f>
        <v>180</v>
      </c>
      <c r="E11" s="45">
        <f ca="1">+Workings!F37</f>
        <v>180</v>
      </c>
      <c r="F11" s="45">
        <f ca="1">+Workings!G37</f>
        <v>180</v>
      </c>
      <c r="G11" s="45">
        <f ca="1">+Workings!H37</f>
        <v>180</v>
      </c>
      <c r="H11" s="45">
        <f ca="1">+Workings!I37</f>
        <v>180</v>
      </c>
      <c r="I11" s="45">
        <f ca="1">+Workings!J37</f>
        <v>180</v>
      </c>
      <c r="J11" s="45">
        <f ca="1">+Workings!K37</f>
        <v>180</v>
      </c>
      <c r="K11" s="45">
        <f ca="1">+Workings!L37</f>
        <v>180</v>
      </c>
      <c r="L11" s="45">
        <f ca="1">+Workings!M37</f>
        <v>180</v>
      </c>
      <c r="M11" s="45">
        <f ca="1">+Workings!N37</f>
        <v>180</v>
      </c>
      <c r="N11" s="23">
        <f t="shared" ref="N11:N23" ca="1" si="1">SUM(B11:M11)</f>
        <v>2080</v>
      </c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40"/>
      <c r="AQ11" s="40"/>
      <c r="AR11" s="40"/>
      <c r="AS11" s="40"/>
      <c r="AT11" s="40"/>
      <c r="AU11" s="40"/>
      <c r="AV11" s="40"/>
      <c r="AW11" s="40"/>
      <c r="AX11" s="40"/>
      <c r="AY11" s="40"/>
      <c r="AZ11" s="40"/>
      <c r="BA11" s="40"/>
      <c r="BB11" s="40"/>
      <c r="BC11" s="40"/>
      <c r="BD11" s="40"/>
      <c r="BE11" s="40"/>
      <c r="BF11" s="40"/>
      <c r="BG11" s="40"/>
      <c r="BH11" s="40"/>
      <c r="BI11" s="40"/>
      <c r="BJ11" s="40"/>
      <c r="BK11" s="40"/>
    </row>
    <row r="12" spans="1:63" s="41" customFormat="1" ht="24" customHeight="1" x14ac:dyDescent="0.15">
      <c r="A12" s="48" t="str">
        <f>"Purchases - "&amp;'Profit &amp; Loss'!A8</f>
        <v>Purchases - Production Wages</v>
      </c>
      <c r="B12" s="45">
        <f>ROUND('Profit &amp; Loss'!B8*'Standing Assumptions'!$B$4,0)</f>
        <v>0</v>
      </c>
      <c r="C12" s="45">
        <f>ROUND('Profit &amp; Loss'!C8*'Standing Assumptions'!$B$4,0)</f>
        <v>0</v>
      </c>
      <c r="D12" s="45">
        <f>ROUND('Profit &amp; Loss'!D8*'Standing Assumptions'!$B$4,0)</f>
        <v>0</v>
      </c>
      <c r="E12" s="45">
        <f>ROUND('Profit &amp; Loss'!E8*'Standing Assumptions'!$B$4,0)</f>
        <v>0</v>
      </c>
      <c r="F12" s="45">
        <f>ROUND('Profit &amp; Loss'!F8*'Standing Assumptions'!$B$4,0)</f>
        <v>0</v>
      </c>
      <c r="G12" s="45">
        <f>ROUND('Profit &amp; Loss'!G8*'Standing Assumptions'!$B$4,0)</f>
        <v>0</v>
      </c>
      <c r="H12" s="45">
        <f>ROUND('Profit &amp; Loss'!H8*'Standing Assumptions'!$B$4,0)</f>
        <v>0</v>
      </c>
      <c r="I12" s="45">
        <f>ROUND('Profit &amp; Loss'!I8*'Standing Assumptions'!$B$4,0)</f>
        <v>0</v>
      </c>
      <c r="J12" s="45">
        <f>ROUND('Profit &amp; Loss'!J8*'Standing Assumptions'!$B$4,0)</f>
        <v>0</v>
      </c>
      <c r="K12" s="45">
        <f>ROUND('Profit &amp; Loss'!K8*'Standing Assumptions'!$B$4,0)</f>
        <v>0</v>
      </c>
      <c r="L12" s="45">
        <f>ROUND('Profit &amp; Loss'!L8*'Standing Assumptions'!$B$4,0)</f>
        <v>0</v>
      </c>
      <c r="M12" s="45">
        <f>ROUND('Profit &amp; Loss'!M8*'Standing Assumptions'!$B$4,0)</f>
        <v>0</v>
      </c>
      <c r="N12" s="23">
        <f t="shared" si="1"/>
        <v>0</v>
      </c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40"/>
      <c r="AQ12" s="40"/>
      <c r="AR12" s="40"/>
      <c r="AS12" s="40"/>
      <c r="AT12" s="40"/>
      <c r="AU12" s="40"/>
      <c r="AV12" s="40"/>
      <c r="AW12" s="40"/>
      <c r="AX12" s="40"/>
      <c r="AY12" s="40"/>
      <c r="AZ12" s="40"/>
      <c r="BA12" s="40"/>
      <c r="BB12" s="40"/>
      <c r="BC12" s="40"/>
      <c r="BD12" s="40"/>
      <c r="BE12" s="40"/>
      <c r="BF12" s="40"/>
      <c r="BG12" s="40"/>
      <c r="BH12" s="40"/>
      <c r="BI12" s="40"/>
      <c r="BJ12" s="40"/>
      <c r="BK12" s="40"/>
    </row>
    <row r="13" spans="1:63" s="50" customFormat="1" ht="24" customHeight="1" x14ac:dyDescent="0.15">
      <c r="A13" s="48" t="str">
        <f>"Purchases - "&amp;'Profit &amp; Loss'!A9</f>
        <v>Purchases - Direct Expenses</v>
      </c>
      <c r="B13" s="45">
        <f ca="1">+Workings!C39</f>
        <v>150</v>
      </c>
      <c r="C13" s="45">
        <f ca="1">+Workings!D39</f>
        <v>0</v>
      </c>
      <c r="D13" s="45">
        <f ca="1">+Workings!E39</f>
        <v>0</v>
      </c>
      <c r="E13" s="45">
        <f ca="1">+Workings!F39</f>
        <v>0</v>
      </c>
      <c r="F13" s="45">
        <f ca="1">+Workings!G39</f>
        <v>0</v>
      </c>
      <c r="G13" s="45">
        <f ca="1">+Workings!H39</f>
        <v>0</v>
      </c>
      <c r="H13" s="45">
        <f ca="1">+Workings!I39</f>
        <v>0</v>
      </c>
      <c r="I13" s="45">
        <f ca="1">+Workings!J39</f>
        <v>0</v>
      </c>
      <c r="J13" s="45">
        <f ca="1">+Workings!K39</f>
        <v>0</v>
      </c>
      <c r="K13" s="45">
        <f ca="1">+Workings!L39</f>
        <v>0</v>
      </c>
      <c r="L13" s="45">
        <f ca="1">+Workings!M39</f>
        <v>0</v>
      </c>
      <c r="M13" s="45">
        <f ca="1">+Workings!N39</f>
        <v>0</v>
      </c>
      <c r="N13" s="23">
        <f t="shared" ca="1" si="1"/>
        <v>150</v>
      </c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49"/>
      <c r="AO13" s="49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/>
      <c r="BG13" s="49"/>
      <c r="BH13" s="49"/>
      <c r="BI13" s="49"/>
      <c r="BJ13" s="49"/>
      <c r="BK13" s="49"/>
    </row>
    <row r="14" spans="1:63" s="50" customFormat="1" ht="24" customHeight="1" x14ac:dyDescent="0.15">
      <c r="A14" s="48" t="str">
        <f>"Purchases - "&amp;'Profit &amp; Loss'!A16</f>
        <v>Purchases - Salaries</v>
      </c>
      <c r="B14" s="45">
        <f>ROUND('Profit &amp; Loss'!B16*'Standing Assumptions'!$B$4,0)</f>
        <v>3900</v>
      </c>
      <c r="C14" s="45">
        <f>ROUND('Profit &amp; Loss'!C16*'Standing Assumptions'!$B$4,0)</f>
        <v>3900</v>
      </c>
      <c r="D14" s="45">
        <f>ROUND('Profit &amp; Loss'!D16*'Standing Assumptions'!$B$4,0)</f>
        <v>3900</v>
      </c>
      <c r="E14" s="45">
        <f>ROUND('Profit &amp; Loss'!E16*'Standing Assumptions'!$B$4,0)</f>
        <v>3900</v>
      </c>
      <c r="F14" s="45">
        <f>ROUND('Profit &amp; Loss'!F16*'Standing Assumptions'!$B$4,0)</f>
        <v>3900</v>
      </c>
      <c r="G14" s="45">
        <f>ROUND('Profit &amp; Loss'!G16*'Standing Assumptions'!$B$4,0)</f>
        <v>3900</v>
      </c>
      <c r="H14" s="45">
        <f>ROUND('Profit &amp; Loss'!H16*'Standing Assumptions'!$B$4,0)</f>
        <v>3900</v>
      </c>
      <c r="I14" s="45">
        <f>ROUND('Profit &amp; Loss'!I16*'Standing Assumptions'!$B$4,0)</f>
        <v>3900</v>
      </c>
      <c r="J14" s="45">
        <f>ROUND('Profit &amp; Loss'!J16*'Standing Assumptions'!$B$4,0)</f>
        <v>3900</v>
      </c>
      <c r="K14" s="45">
        <f>ROUND('Profit &amp; Loss'!K16*'Standing Assumptions'!$B$4,0)</f>
        <v>3900</v>
      </c>
      <c r="L14" s="45">
        <f>ROUND('Profit &amp; Loss'!L16*'Standing Assumptions'!$B$4,0)</f>
        <v>3900</v>
      </c>
      <c r="M14" s="45">
        <f>ROUND('Profit &amp; Loss'!M16*'Standing Assumptions'!$B$4,0)</f>
        <v>3900</v>
      </c>
      <c r="N14" s="23">
        <f t="shared" si="1"/>
        <v>46800</v>
      </c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</row>
    <row r="15" spans="1:63" s="50" customFormat="1" ht="24" customHeight="1" x14ac:dyDescent="0.15">
      <c r="A15" s="48" t="str">
        <f>"Purchases - "&amp;'Profit &amp; Loss'!A17</f>
        <v>Purchases - Rent</v>
      </c>
      <c r="B15" s="45">
        <f ca="1">+Workings!C41</f>
        <v>900</v>
      </c>
      <c r="C15" s="45">
        <f ca="1">+Workings!D41</f>
        <v>900</v>
      </c>
      <c r="D15" s="45">
        <f ca="1">+Workings!E41</f>
        <v>900</v>
      </c>
      <c r="E15" s="45">
        <f ca="1">+Workings!F41</f>
        <v>900</v>
      </c>
      <c r="F15" s="45">
        <f ca="1">+Workings!G41</f>
        <v>900</v>
      </c>
      <c r="G15" s="45">
        <f ca="1">+Workings!H41</f>
        <v>900</v>
      </c>
      <c r="H15" s="45">
        <f ca="1">+Workings!I41</f>
        <v>900</v>
      </c>
      <c r="I15" s="45">
        <f ca="1">+Workings!J41</f>
        <v>900</v>
      </c>
      <c r="J15" s="45">
        <f ca="1">+Workings!K41</f>
        <v>900</v>
      </c>
      <c r="K15" s="45">
        <f ca="1">+Workings!L41</f>
        <v>900</v>
      </c>
      <c r="L15" s="45">
        <f ca="1">+Workings!M41</f>
        <v>900</v>
      </c>
      <c r="M15" s="45">
        <f ca="1">+Workings!N41</f>
        <v>900</v>
      </c>
      <c r="N15" s="23">
        <f t="shared" ca="1" si="1"/>
        <v>10800</v>
      </c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49"/>
      <c r="AL15" s="49"/>
      <c r="AM15" s="49"/>
      <c r="AN15" s="49"/>
      <c r="AO15" s="49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</row>
    <row r="16" spans="1:63" s="50" customFormat="1" ht="24" customHeight="1" x14ac:dyDescent="0.15">
      <c r="A16" s="48" t="str">
        <f>"Purchases - "&amp;'Profit &amp; Loss'!A18</f>
        <v>Purchases - Software</v>
      </c>
      <c r="B16" s="45">
        <f ca="1">+Workings!C42</f>
        <v>120</v>
      </c>
      <c r="C16" s="45">
        <f ca="1">+Workings!D42</f>
        <v>120</v>
      </c>
      <c r="D16" s="45">
        <f ca="1">+Workings!E42</f>
        <v>120</v>
      </c>
      <c r="E16" s="45">
        <f ca="1">+Workings!F42</f>
        <v>120</v>
      </c>
      <c r="F16" s="45">
        <f ca="1">+Workings!G42</f>
        <v>120</v>
      </c>
      <c r="G16" s="45">
        <f ca="1">+Workings!H42</f>
        <v>120</v>
      </c>
      <c r="H16" s="45">
        <f ca="1">+Workings!I42</f>
        <v>120</v>
      </c>
      <c r="I16" s="45">
        <f ca="1">+Workings!J42</f>
        <v>120</v>
      </c>
      <c r="J16" s="45">
        <f ca="1">+Workings!K42</f>
        <v>120</v>
      </c>
      <c r="K16" s="45">
        <f ca="1">+Workings!L42</f>
        <v>120</v>
      </c>
      <c r="L16" s="45">
        <f ca="1">+Workings!M42</f>
        <v>120</v>
      </c>
      <c r="M16" s="45">
        <f ca="1">+Workings!N42</f>
        <v>120</v>
      </c>
      <c r="N16" s="23">
        <f t="shared" ca="1" si="1"/>
        <v>1440</v>
      </c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</row>
    <row r="17" spans="1:63" s="50" customFormat="1" ht="24" customHeight="1" x14ac:dyDescent="0.15">
      <c r="A17" s="48" t="str">
        <f>"Purchases - "&amp;'Profit &amp; Loss'!A19</f>
        <v>Purchases - Travel &amp; Entertainment</v>
      </c>
      <c r="B17" s="45">
        <f ca="1">+Workings!C43</f>
        <v>300</v>
      </c>
      <c r="C17" s="45">
        <f ca="1">+Workings!D43</f>
        <v>300</v>
      </c>
      <c r="D17" s="45">
        <f ca="1">+Workings!E43</f>
        <v>300</v>
      </c>
      <c r="E17" s="45">
        <f ca="1">+Workings!F43</f>
        <v>300</v>
      </c>
      <c r="F17" s="45">
        <f ca="1">+Workings!G43</f>
        <v>300</v>
      </c>
      <c r="G17" s="45">
        <f ca="1">+Workings!H43</f>
        <v>300</v>
      </c>
      <c r="H17" s="45">
        <f ca="1">+Workings!I43</f>
        <v>300</v>
      </c>
      <c r="I17" s="45">
        <f ca="1">+Workings!J43</f>
        <v>300</v>
      </c>
      <c r="J17" s="45">
        <f ca="1">+Workings!K43</f>
        <v>300</v>
      </c>
      <c r="K17" s="45">
        <f ca="1">+Workings!L43</f>
        <v>300</v>
      </c>
      <c r="L17" s="45">
        <f ca="1">+Workings!M43</f>
        <v>300</v>
      </c>
      <c r="M17" s="45">
        <f ca="1">+Workings!N43</f>
        <v>300</v>
      </c>
      <c r="N17" s="23">
        <f t="shared" ca="1" si="1"/>
        <v>3600</v>
      </c>
      <c r="O17" s="49"/>
      <c r="P17" s="49"/>
      <c r="Q17" s="49"/>
      <c r="R17" s="49"/>
      <c r="S17" s="49"/>
      <c r="T17" s="49"/>
      <c r="U17" s="49"/>
      <c r="V17" s="49"/>
      <c r="W17" s="49"/>
      <c r="X17" s="49"/>
      <c r="Y17" s="49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49"/>
      <c r="AL17" s="49"/>
      <c r="AM17" s="49"/>
      <c r="AN17" s="49"/>
      <c r="AO17" s="49"/>
      <c r="AP17" s="49"/>
      <c r="AQ17" s="49"/>
      <c r="AR17" s="49"/>
      <c r="AS17" s="49"/>
      <c r="AT17" s="49"/>
      <c r="AU17" s="49"/>
      <c r="AV17" s="49"/>
      <c r="AW17" s="49"/>
      <c r="AX17" s="49"/>
      <c r="AY17" s="49"/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</row>
    <row r="18" spans="1:63" s="50" customFormat="1" ht="24" customHeight="1" x14ac:dyDescent="0.15">
      <c r="A18" s="48" t="str">
        <f>"Purchases - "&amp;'Profit &amp; Loss'!A20</f>
        <v>Purchases - Consultants</v>
      </c>
      <c r="B18" s="45">
        <f ca="1">+Workings!C44</f>
        <v>1200</v>
      </c>
      <c r="C18" s="45">
        <f ca="1">+Workings!D44</f>
        <v>0</v>
      </c>
      <c r="D18" s="45">
        <f ca="1">+Workings!E44</f>
        <v>0</v>
      </c>
      <c r="E18" s="45">
        <f ca="1">+Workings!F44</f>
        <v>0</v>
      </c>
      <c r="F18" s="45">
        <f ca="1">+Workings!G44</f>
        <v>0</v>
      </c>
      <c r="G18" s="45">
        <f ca="1">+Workings!H44</f>
        <v>0</v>
      </c>
      <c r="H18" s="45">
        <f ca="1">+Workings!I44</f>
        <v>0</v>
      </c>
      <c r="I18" s="45">
        <f ca="1">+Workings!J44</f>
        <v>0</v>
      </c>
      <c r="J18" s="45">
        <f ca="1">+Workings!K44</f>
        <v>0</v>
      </c>
      <c r="K18" s="45">
        <f ca="1">+Workings!L44</f>
        <v>0</v>
      </c>
      <c r="L18" s="45">
        <f ca="1">+Workings!M44</f>
        <v>0</v>
      </c>
      <c r="M18" s="45">
        <f ca="1">+Workings!N44</f>
        <v>0</v>
      </c>
      <c r="N18" s="23">
        <f t="shared" ca="1" si="1"/>
        <v>1200</v>
      </c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</row>
    <row r="19" spans="1:63" s="50" customFormat="1" ht="24" customHeight="1" x14ac:dyDescent="0.15">
      <c r="A19" s="48" t="str">
        <f>"Purchases - "&amp;'Profit &amp; Loss'!A21</f>
        <v>Purchases - Legal &amp; Professional</v>
      </c>
      <c r="B19" s="45">
        <f ca="1">+Workings!C45</f>
        <v>0</v>
      </c>
      <c r="C19" s="45">
        <f ca="1">+Workings!D45</f>
        <v>0</v>
      </c>
      <c r="D19" s="45">
        <f ca="1">+Workings!E45</f>
        <v>3600</v>
      </c>
      <c r="E19" s="45">
        <f ca="1">+Workings!F45</f>
        <v>0</v>
      </c>
      <c r="F19" s="45">
        <f ca="1">+Workings!G45</f>
        <v>0</v>
      </c>
      <c r="G19" s="45">
        <f ca="1">+Workings!H45</f>
        <v>0</v>
      </c>
      <c r="H19" s="45">
        <f ca="1">+Workings!I45</f>
        <v>0</v>
      </c>
      <c r="I19" s="45">
        <f ca="1">+Workings!J45</f>
        <v>0</v>
      </c>
      <c r="J19" s="45">
        <f ca="1">+Workings!K45</f>
        <v>0</v>
      </c>
      <c r="K19" s="45">
        <f ca="1">+Workings!L45</f>
        <v>0</v>
      </c>
      <c r="L19" s="45">
        <f ca="1">+Workings!M45</f>
        <v>0</v>
      </c>
      <c r="M19" s="45">
        <f ca="1">+Workings!N45</f>
        <v>0</v>
      </c>
      <c r="N19" s="23">
        <f t="shared" ca="1" si="1"/>
        <v>3600</v>
      </c>
      <c r="O19" s="49"/>
      <c r="P19" s="49"/>
      <c r="Q19" s="49"/>
      <c r="R19" s="49"/>
      <c r="S19" s="49"/>
      <c r="T19" s="49"/>
      <c r="U19" s="49"/>
      <c r="V19" s="49"/>
      <c r="W19" s="49"/>
      <c r="X19" s="49"/>
      <c r="Y19" s="49"/>
      <c r="Z19" s="49"/>
      <c r="AA19" s="49"/>
      <c r="AB19" s="49"/>
      <c r="AC19" s="49"/>
      <c r="AD19" s="49"/>
      <c r="AE19" s="49"/>
      <c r="AF19" s="49"/>
      <c r="AG19" s="49"/>
      <c r="AH19" s="49"/>
      <c r="AI19" s="49"/>
      <c r="AJ19" s="49"/>
      <c r="AK19" s="49"/>
      <c r="AL19" s="49"/>
      <c r="AM19" s="49"/>
      <c r="AN19" s="49"/>
      <c r="AO19" s="49"/>
      <c r="AP19" s="49"/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</row>
    <row r="20" spans="1:63" s="50" customFormat="1" ht="24" customHeight="1" x14ac:dyDescent="0.15">
      <c r="A20" s="48" t="str">
        <f>"Purchases - "&amp;'Profit &amp; Loss'!A22</f>
        <v>Purchases - Sales &amp; Marketing</v>
      </c>
      <c r="B20" s="45">
        <f ca="1">+Workings!C46</f>
        <v>100</v>
      </c>
      <c r="C20" s="45">
        <f ca="1">+Workings!D46</f>
        <v>2400</v>
      </c>
      <c r="D20" s="45">
        <f ca="1">+Workings!E46</f>
        <v>2400</v>
      </c>
      <c r="E20" s="45">
        <f ca="1">+Workings!F46</f>
        <v>2400</v>
      </c>
      <c r="F20" s="45">
        <f ca="1">+Workings!G46</f>
        <v>2400</v>
      </c>
      <c r="G20" s="45">
        <f ca="1">+Workings!H46</f>
        <v>2400</v>
      </c>
      <c r="H20" s="45">
        <f ca="1">+Workings!I46</f>
        <v>2400</v>
      </c>
      <c r="I20" s="45">
        <f ca="1">+Workings!J46</f>
        <v>2400</v>
      </c>
      <c r="J20" s="45">
        <f ca="1">+Workings!K46</f>
        <v>2400</v>
      </c>
      <c r="K20" s="45">
        <f ca="1">+Workings!L46</f>
        <v>2400</v>
      </c>
      <c r="L20" s="45">
        <f ca="1">+Workings!M46</f>
        <v>2400</v>
      </c>
      <c r="M20" s="45">
        <f ca="1">+Workings!N46</f>
        <v>2400</v>
      </c>
      <c r="N20" s="23">
        <f t="shared" ca="1" si="1"/>
        <v>26500</v>
      </c>
      <c r="O20" s="49"/>
      <c r="P20" s="49"/>
      <c r="Q20" s="49"/>
      <c r="R20" s="49"/>
      <c r="S20" s="49"/>
      <c r="T20" s="49"/>
      <c r="U20" s="49"/>
      <c r="V20" s="49"/>
      <c r="W20" s="49"/>
      <c r="X20" s="49"/>
      <c r="Y20" s="49"/>
      <c r="Z20" s="49"/>
      <c r="AA20" s="49"/>
      <c r="AB20" s="49"/>
      <c r="AC20" s="49"/>
      <c r="AD20" s="49"/>
      <c r="AE20" s="49"/>
      <c r="AF20" s="49"/>
      <c r="AG20" s="49"/>
      <c r="AH20" s="49"/>
      <c r="AI20" s="49"/>
      <c r="AJ20" s="49"/>
      <c r="AK20" s="49"/>
      <c r="AL20" s="49"/>
      <c r="AM20" s="49"/>
      <c r="AN20" s="49"/>
      <c r="AO20" s="49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</row>
    <row r="21" spans="1:63" s="50" customFormat="1" ht="24" customHeight="1" x14ac:dyDescent="0.15">
      <c r="A21" s="48" t="str">
        <f>"Purchases - "&amp;'Profit &amp; Loss'!A23</f>
        <v>Purchases - Print &amp; Postage</v>
      </c>
      <c r="B21" s="45">
        <f ca="1">+Workings!C47</f>
        <v>0</v>
      </c>
      <c r="C21" s="45">
        <f ca="1">+Workings!D47</f>
        <v>0</v>
      </c>
      <c r="D21" s="45">
        <f ca="1">+Workings!E47</f>
        <v>0</v>
      </c>
      <c r="E21" s="45">
        <f ca="1">+Workings!F47</f>
        <v>0</v>
      </c>
      <c r="F21" s="45">
        <f ca="1">+Workings!G47</f>
        <v>0</v>
      </c>
      <c r="G21" s="45">
        <f ca="1">+Workings!H47</f>
        <v>0</v>
      </c>
      <c r="H21" s="45">
        <f ca="1">+Workings!I47</f>
        <v>0</v>
      </c>
      <c r="I21" s="45">
        <f ca="1">+Workings!J47</f>
        <v>0</v>
      </c>
      <c r="J21" s="45">
        <f ca="1">+Workings!K47</f>
        <v>0</v>
      </c>
      <c r="K21" s="45">
        <f ca="1">+Workings!L47</f>
        <v>0</v>
      </c>
      <c r="L21" s="45">
        <f ca="1">+Workings!M47</f>
        <v>0</v>
      </c>
      <c r="M21" s="45">
        <f ca="1">+Workings!N47</f>
        <v>0</v>
      </c>
      <c r="N21" s="23">
        <f t="shared" ca="1" si="1"/>
        <v>0</v>
      </c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</row>
    <row r="22" spans="1:63" s="50" customFormat="1" ht="24" customHeight="1" x14ac:dyDescent="0.15">
      <c r="A22" s="48" t="str">
        <f>"Purchases - "&amp;'Profit &amp; Loss'!A24</f>
        <v>Purchases - Bank Charges</v>
      </c>
      <c r="B22" s="45">
        <f ca="1">+Workings!C48</f>
        <v>12</v>
      </c>
      <c r="C22" s="45">
        <f ca="1">+Workings!D48</f>
        <v>12</v>
      </c>
      <c r="D22" s="45">
        <f ca="1">+Workings!E48</f>
        <v>12</v>
      </c>
      <c r="E22" s="45">
        <f ca="1">+Workings!F48</f>
        <v>12</v>
      </c>
      <c r="F22" s="45">
        <f ca="1">+Workings!G48</f>
        <v>12</v>
      </c>
      <c r="G22" s="45">
        <f ca="1">+Workings!H48</f>
        <v>12</v>
      </c>
      <c r="H22" s="45">
        <f ca="1">+Workings!I48</f>
        <v>12</v>
      </c>
      <c r="I22" s="45">
        <f ca="1">+Workings!J48</f>
        <v>12</v>
      </c>
      <c r="J22" s="45">
        <f ca="1">+Workings!K48</f>
        <v>12</v>
      </c>
      <c r="K22" s="45">
        <f ca="1">+Workings!L48</f>
        <v>12</v>
      </c>
      <c r="L22" s="45">
        <f ca="1">+Workings!M48</f>
        <v>12</v>
      </c>
      <c r="M22" s="45">
        <f ca="1">+Workings!N48</f>
        <v>12</v>
      </c>
      <c r="N22" s="23">
        <f t="shared" ca="1" si="1"/>
        <v>144</v>
      </c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  <c r="AK22" s="49"/>
      <c r="AL22" s="49"/>
      <c r="AM22" s="49"/>
      <c r="AN22" s="49"/>
      <c r="AO22" s="49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49"/>
      <c r="BG22" s="49"/>
      <c r="BH22" s="49"/>
      <c r="BI22" s="49"/>
      <c r="BJ22" s="49"/>
      <c r="BK22" s="49"/>
    </row>
    <row r="23" spans="1:63" s="50" customFormat="1" ht="24" customHeight="1" x14ac:dyDescent="0.15">
      <c r="A23" s="48" t="str">
        <f>"Purchases - "&amp;'Profit &amp; Loss'!A25</f>
        <v>Purchases - Other</v>
      </c>
      <c r="B23" s="45">
        <f ca="1">+Workings!C49</f>
        <v>0</v>
      </c>
      <c r="C23" s="45">
        <f ca="1">+Workings!D49</f>
        <v>0</v>
      </c>
      <c r="D23" s="45">
        <f ca="1">+Workings!E49</f>
        <v>0</v>
      </c>
      <c r="E23" s="45">
        <f ca="1">+Workings!F49</f>
        <v>0</v>
      </c>
      <c r="F23" s="45">
        <f ca="1">+Workings!G49</f>
        <v>0</v>
      </c>
      <c r="G23" s="45">
        <f ca="1">+Workings!H49</f>
        <v>0</v>
      </c>
      <c r="H23" s="45">
        <f ca="1">+Workings!I49</f>
        <v>0</v>
      </c>
      <c r="I23" s="45">
        <f ca="1">+Workings!J49</f>
        <v>0</v>
      </c>
      <c r="J23" s="45">
        <f ca="1">+Workings!K49</f>
        <v>0</v>
      </c>
      <c r="K23" s="45">
        <f ca="1">+Workings!L49</f>
        <v>0</v>
      </c>
      <c r="L23" s="45">
        <f ca="1">+Workings!M49</f>
        <v>0</v>
      </c>
      <c r="M23" s="45">
        <f ca="1">+Workings!N49</f>
        <v>0</v>
      </c>
      <c r="N23" s="23">
        <f t="shared" ca="1" si="1"/>
        <v>0</v>
      </c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</row>
    <row r="24" spans="1:63" s="41" customFormat="1" ht="24" customHeight="1" x14ac:dyDescent="0.15">
      <c r="A24" s="37" t="s">
        <v>33</v>
      </c>
      <c r="B24" s="43"/>
      <c r="C24" s="44">
        <v>1000</v>
      </c>
      <c r="D24" s="44">
        <v>1000</v>
      </c>
      <c r="E24" s="44">
        <v>1000</v>
      </c>
      <c r="F24" s="44">
        <v>1000</v>
      </c>
      <c r="G24" s="44">
        <v>1000</v>
      </c>
      <c r="H24" s="44">
        <v>1000</v>
      </c>
      <c r="I24" s="44">
        <v>1000</v>
      </c>
      <c r="J24" s="44">
        <v>1000</v>
      </c>
      <c r="K24" s="44">
        <v>1000</v>
      </c>
      <c r="L24" s="44">
        <v>1000</v>
      </c>
      <c r="M24" s="44"/>
      <c r="N24" s="23">
        <f t="shared" ref="N24:N27" si="2">SUM(B24:M24)</f>
        <v>10000</v>
      </c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40"/>
      <c r="AS24" s="40"/>
      <c r="AT24" s="40"/>
      <c r="AU24" s="40"/>
      <c r="AV24" s="40"/>
      <c r="AW24" s="40"/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</row>
    <row r="25" spans="1:63" s="41" customFormat="1" ht="24" customHeight="1" x14ac:dyDescent="0.15">
      <c r="A25" s="37" t="s">
        <v>51</v>
      </c>
      <c r="B25" s="45">
        <f>+Workings!C25</f>
        <v>0</v>
      </c>
      <c r="C25" s="45">
        <f>+Workings!D25</f>
        <v>4000</v>
      </c>
      <c r="D25" s="45">
        <f>+Workings!E25</f>
        <v>0</v>
      </c>
      <c r="E25" s="45">
        <f>+Workings!F25</f>
        <v>0</v>
      </c>
      <c r="F25" s="45">
        <f>+Workings!G25</f>
        <v>5040</v>
      </c>
      <c r="G25" s="45">
        <f>+Workings!H25</f>
        <v>0</v>
      </c>
      <c r="H25" s="45">
        <f>+Workings!I25</f>
        <v>0</v>
      </c>
      <c r="I25" s="45">
        <f>+Workings!J25</f>
        <v>5640</v>
      </c>
      <c r="J25" s="45">
        <f>+Workings!K25</f>
        <v>0</v>
      </c>
      <c r="K25" s="45">
        <f>+Workings!L25</f>
        <v>0</v>
      </c>
      <c r="L25" s="45">
        <f>+Workings!M25</f>
        <v>5640</v>
      </c>
      <c r="M25" s="45">
        <f>+Workings!N25</f>
        <v>0</v>
      </c>
      <c r="N25" s="23">
        <f t="shared" si="2"/>
        <v>20320</v>
      </c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</row>
    <row r="26" spans="1:63" s="41" customFormat="1" ht="24" customHeight="1" x14ac:dyDescent="0.15">
      <c r="A26" s="37" t="s">
        <v>34</v>
      </c>
      <c r="B26" s="45">
        <f>+'Standing Assumptions'!B26</f>
        <v>2000</v>
      </c>
      <c r="C26" s="51">
        <f>+ROUND((1-'Standing Assumptions'!$B$4)*('Profit &amp; Loss'!B16+'Profit &amp; Loss'!B8),0)</f>
        <v>2100</v>
      </c>
      <c r="D26" s="51">
        <f>+ROUND((1-'Standing Assumptions'!$B$4)*('Profit &amp; Loss'!C16+'Profit &amp; Loss'!C8),0)</f>
        <v>2100</v>
      </c>
      <c r="E26" s="51">
        <f>+ROUND((1-'Standing Assumptions'!$B$4)*('Profit &amp; Loss'!D16+'Profit &amp; Loss'!D8),0)</f>
        <v>2100</v>
      </c>
      <c r="F26" s="51">
        <f>+ROUND((1-'Standing Assumptions'!$B$4)*('Profit &amp; Loss'!E16+'Profit &amp; Loss'!E8),0)</f>
        <v>2100</v>
      </c>
      <c r="G26" s="51">
        <f>+ROUND((1-'Standing Assumptions'!$B$4)*('Profit &amp; Loss'!F16+'Profit &amp; Loss'!F8),0)</f>
        <v>2100</v>
      </c>
      <c r="H26" s="51">
        <f>+ROUND((1-'Standing Assumptions'!$B$4)*('Profit &amp; Loss'!G16+'Profit &amp; Loss'!G8),0)</f>
        <v>2100</v>
      </c>
      <c r="I26" s="51">
        <f>+ROUND((1-'Standing Assumptions'!$B$4)*('Profit &amp; Loss'!H16+'Profit &amp; Loss'!H8),0)</f>
        <v>2100</v>
      </c>
      <c r="J26" s="51">
        <f>+ROUND((1-'Standing Assumptions'!$B$4)*('Profit &amp; Loss'!I16+'Profit &amp; Loss'!I8),0)</f>
        <v>2100</v>
      </c>
      <c r="K26" s="51">
        <f>+ROUND((1-'Standing Assumptions'!$B$4)*('Profit &amp; Loss'!J16+'Profit &amp; Loss'!J8),0)</f>
        <v>2100</v>
      </c>
      <c r="L26" s="51">
        <f>+ROUND((1-'Standing Assumptions'!$B$4)*('Profit &amp; Loss'!K16+'Profit &amp; Loss'!K8),0)</f>
        <v>2100</v>
      </c>
      <c r="M26" s="51">
        <f>+ROUND((1-'Standing Assumptions'!$B$4)*('Profit &amp; Loss'!L16+'Profit &amp; Loss'!L8),0)</f>
        <v>2100</v>
      </c>
      <c r="N26" s="23">
        <f t="shared" si="2"/>
        <v>25100</v>
      </c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</row>
    <row r="27" spans="1:63" s="41" customFormat="1" ht="24" customHeight="1" x14ac:dyDescent="0.15">
      <c r="A27" s="37" t="s">
        <v>35</v>
      </c>
      <c r="B27" s="43"/>
      <c r="C27" s="44"/>
      <c r="D27" s="43"/>
      <c r="E27" s="44"/>
      <c r="F27" s="43"/>
      <c r="G27" s="44"/>
      <c r="H27" s="43"/>
      <c r="I27" s="44"/>
      <c r="J27" s="43"/>
      <c r="K27" s="44"/>
      <c r="L27" s="43"/>
      <c r="M27" s="44"/>
      <c r="N27" s="23">
        <f t="shared" si="2"/>
        <v>0</v>
      </c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0"/>
      <c r="AS27" s="40"/>
      <c r="AT27" s="40"/>
      <c r="AU27" s="40"/>
      <c r="AV27" s="40"/>
      <c r="AW27" s="40"/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</row>
    <row r="28" spans="1:63" s="50" customFormat="1" ht="24" customHeight="1" x14ac:dyDescent="0.15">
      <c r="A28" s="20" t="s">
        <v>16</v>
      </c>
      <c r="B28" s="23">
        <f t="shared" ref="B28:M28" ca="1" si="3">SUM(B11:B27)</f>
        <v>8782</v>
      </c>
      <c r="C28" s="23">
        <f t="shared" ca="1" si="3"/>
        <v>14912</v>
      </c>
      <c r="D28" s="23">
        <f t="shared" ca="1" si="3"/>
        <v>14512</v>
      </c>
      <c r="E28" s="23">
        <f t="shared" ca="1" si="3"/>
        <v>10912</v>
      </c>
      <c r="F28" s="23">
        <f t="shared" ca="1" si="3"/>
        <v>15952</v>
      </c>
      <c r="G28" s="23">
        <f t="shared" ca="1" si="3"/>
        <v>10912</v>
      </c>
      <c r="H28" s="23">
        <f t="shared" ca="1" si="3"/>
        <v>10912</v>
      </c>
      <c r="I28" s="23">
        <f t="shared" ca="1" si="3"/>
        <v>16552</v>
      </c>
      <c r="J28" s="23">
        <f t="shared" ca="1" si="3"/>
        <v>10912</v>
      </c>
      <c r="K28" s="23">
        <f t="shared" ca="1" si="3"/>
        <v>10912</v>
      </c>
      <c r="L28" s="23">
        <f t="shared" ca="1" si="3"/>
        <v>16552</v>
      </c>
      <c r="M28" s="23">
        <f t="shared" ca="1" si="3"/>
        <v>9912</v>
      </c>
      <c r="N28" s="23">
        <f>SUM(N25:N27)</f>
        <v>45420</v>
      </c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</row>
    <row r="29" spans="1:63" s="41" customFormat="1" ht="24" customHeight="1" x14ac:dyDescent="0.15">
      <c r="A29" s="52"/>
      <c r="B29" s="47"/>
      <c r="C29" s="47"/>
      <c r="D29" s="47"/>
      <c r="E29" s="47"/>
      <c r="F29" s="47"/>
      <c r="G29" s="47"/>
      <c r="H29" s="47"/>
      <c r="I29" s="53"/>
      <c r="J29" s="53"/>
      <c r="K29" s="53"/>
      <c r="L29" s="53"/>
      <c r="M29" s="53"/>
      <c r="N29" s="53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/>
      <c r="BI29" s="40"/>
      <c r="BJ29" s="40"/>
      <c r="BK29" s="40"/>
    </row>
    <row r="30" spans="1:63" s="41" customFormat="1" ht="24" customHeight="1" thickBot="1" x14ac:dyDescent="0.2">
      <c r="A30" s="54" t="s">
        <v>21</v>
      </c>
      <c r="B30" s="55">
        <f t="shared" ref="B30:M30" ca="1" si="4">B9-B28</f>
        <v>6218</v>
      </c>
      <c r="C30" s="55">
        <f t="shared" ca="1" si="4"/>
        <v>-9912</v>
      </c>
      <c r="D30" s="55">
        <f t="shared" ca="1" si="4"/>
        <v>488</v>
      </c>
      <c r="E30" s="55">
        <f t="shared" ca="1" si="4"/>
        <v>4088</v>
      </c>
      <c r="F30" s="55">
        <f t="shared" ca="1" si="4"/>
        <v>-952</v>
      </c>
      <c r="G30" s="55">
        <f t="shared" ca="1" si="4"/>
        <v>4088</v>
      </c>
      <c r="H30" s="55">
        <f t="shared" ca="1" si="4"/>
        <v>4088</v>
      </c>
      <c r="I30" s="55">
        <f t="shared" ca="1" si="4"/>
        <v>-1552</v>
      </c>
      <c r="J30" s="55">
        <f t="shared" ca="1" si="4"/>
        <v>4088</v>
      </c>
      <c r="K30" s="55">
        <f t="shared" ca="1" si="4"/>
        <v>4088</v>
      </c>
      <c r="L30" s="55">
        <f t="shared" ca="1" si="4"/>
        <v>-1552</v>
      </c>
      <c r="M30" s="55">
        <f t="shared" ca="1" si="4"/>
        <v>5088</v>
      </c>
      <c r="N30" s="55">
        <f>SUM(N27:N29)</f>
        <v>45420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</row>
    <row r="31" spans="1:63" s="40" customFormat="1" ht="24" customHeight="1" thickTop="1" x14ac:dyDescent="0.1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</row>
    <row r="32" spans="1:63" s="40" customFormat="1" ht="24" customHeight="1" x14ac:dyDescent="0.15"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</row>
    <row r="33" spans="1:63" s="41" customFormat="1" ht="24" customHeight="1" thickBot="1" x14ac:dyDescent="0.2">
      <c r="A33" s="54" t="s">
        <v>22</v>
      </c>
      <c r="B33" s="57">
        <v>5000</v>
      </c>
      <c r="C33" s="55">
        <f ca="1">+B34</f>
        <v>11218</v>
      </c>
      <c r="D33" s="55">
        <f t="shared" ref="D33:M33" ca="1" si="5">+C34</f>
        <v>1306</v>
      </c>
      <c r="E33" s="55">
        <f t="shared" ca="1" si="5"/>
        <v>1794</v>
      </c>
      <c r="F33" s="55">
        <f t="shared" ca="1" si="5"/>
        <v>5882</v>
      </c>
      <c r="G33" s="55">
        <f t="shared" ca="1" si="5"/>
        <v>4930</v>
      </c>
      <c r="H33" s="55">
        <f t="shared" ca="1" si="5"/>
        <v>9018</v>
      </c>
      <c r="I33" s="55">
        <f t="shared" ca="1" si="5"/>
        <v>13106</v>
      </c>
      <c r="J33" s="55">
        <f t="shared" ca="1" si="5"/>
        <v>11554</v>
      </c>
      <c r="K33" s="55">
        <f t="shared" ca="1" si="5"/>
        <v>15642</v>
      </c>
      <c r="L33" s="55">
        <f t="shared" ca="1" si="5"/>
        <v>19730</v>
      </c>
      <c r="M33" s="55">
        <f t="shared" ca="1" si="5"/>
        <v>18178</v>
      </c>
      <c r="N33" s="55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</row>
    <row r="34" spans="1:63" s="41" customFormat="1" ht="24" customHeight="1" thickTop="1" thickBot="1" x14ac:dyDescent="0.2">
      <c r="A34" s="54" t="s">
        <v>23</v>
      </c>
      <c r="B34" s="55">
        <f ca="1">+B33+B30</f>
        <v>11218</v>
      </c>
      <c r="C34" s="55">
        <f t="shared" ref="C34:M34" ca="1" si="6">+C33+C30</f>
        <v>1306</v>
      </c>
      <c r="D34" s="55">
        <f t="shared" ca="1" si="6"/>
        <v>1794</v>
      </c>
      <c r="E34" s="55">
        <f t="shared" ca="1" si="6"/>
        <v>5882</v>
      </c>
      <c r="F34" s="55">
        <f t="shared" ca="1" si="6"/>
        <v>4930</v>
      </c>
      <c r="G34" s="55">
        <f t="shared" ca="1" si="6"/>
        <v>9018</v>
      </c>
      <c r="H34" s="55">
        <f t="shared" ca="1" si="6"/>
        <v>13106</v>
      </c>
      <c r="I34" s="55">
        <f t="shared" ca="1" si="6"/>
        <v>11554</v>
      </c>
      <c r="J34" s="55">
        <f t="shared" ca="1" si="6"/>
        <v>15642</v>
      </c>
      <c r="K34" s="55">
        <f t="shared" ca="1" si="6"/>
        <v>19730</v>
      </c>
      <c r="L34" s="55">
        <f t="shared" ca="1" si="6"/>
        <v>18178</v>
      </c>
      <c r="M34" s="55">
        <f t="shared" ca="1" si="6"/>
        <v>23266</v>
      </c>
      <c r="N34" s="55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0"/>
      <c r="AS34" s="40"/>
      <c r="AT34" s="40"/>
      <c r="AU34" s="40"/>
      <c r="AV34" s="40"/>
      <c r="AW34" s="40"/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</row>
    <row r="35" spans="1:63" s="28" customFormat="1" ht="15" thickTop="1" x14ac:dyDescent="0.15"/>
    <row r="36" spans="1:63" s="28" customFormat="1" x14ac:dyDescent="0.15"/>
    <row r="37" spans="1:63" s="28" customFormat="1" x14ac:dyDescent="0.15"/>
    <row r="38" spans="1:63" s="28" customFormat="1" x14ac:dyDescent="0.15"/>
    <row r="39" spans="1:63" s="28" customFormat="1" x14ac:dyDescent="0.15"/>
    <row r="40" spans="1:63" s="28" customFormat="1" x14ac:dyDescent="0.15"/>
    <row r="41" spans="1:63" s="28" customFormat="1" x14ac:dyDescent="0.15"/>
    <row r="42" spans="1:63" s="28" customFormat="1" x14ac:dyDescent="0.15"/>
    <row r="43" spans="1:63" s="28" customFormat="1" x14ac:dyDescent="0.15"/>
    <row r="44" spans="1:63" s="28" customFormat="1" x14ac:dyDescent="0.15"/>
    <row r="45" spans="1:63" s="28" customFormat="1" x14ac:dyDescent="0.15"/>
    <row r="46" spans="1:63" s="28" customFormat="1" x14ac:dyDescent="0.15"/>
    <row r="47" spans="1:63" s="28" customFormat="1" x14ac:dyDescent="0.15"/>
    <row r="48" spans="1:63" s="28" customFormat="1" x14ac:dyDescent="0.15"/>
    <row r="49" s="28" customFormat="1" x14ac:dyDescent="0.15"/>
    <row r="50" s="28" customFormat="1" x14ac:dyDescent="0.15"/>
    <row r="51" s="28" customFormat="1" x14ac:dyDescent="0.15"/>
    <row r="52" s="28" customFormat="1" x14ac:dyDescent="0.15"/>
    <row r="53" s="28" customFormat="1" x14ac:dyDescent="0.15"/>
    <row r="54" s="28" customFormat="1" x14ac:dyDescent="0.15"/>
    <row r="55" s="28" customFormat="1" x14ac:dyDescent="0.15"/>
    <row r="56" s="28" customFormat="1" x14ac:dyDescent="0.15"/>
    <row r="57" s="28" customFormat="1" x14ac:dyDescent="0.15"/>
    <row r="58" s="28" customFormat="1" x14ac:dyDescent="0.15"/>
    <row r="59" s="28" customFormat="1" x14ac:dyDescent="0.15"/>
    <row r="60" s="28" customFormat="1" x14ac:dyDescent="0.15"/>
    <row r="61" s="28" customFormat="1" x14ac:dyDescent="0.15"/>
    <row r="62" s="28" customFormat="1" x14ac:dyDescent="0.15"/>
    <row r="63" s="28" customFormat="1" x14ac:dyDescent="0.15"/>
    <row r="64" s="28" customFormat="1" x14ac:dyDescent="0.15"/>
    <row r="65" s="28" customFormat="1" x14ac:dyDescent="0.15"/>
    <row r="66" s="28" customFormat="1" x14ac:dyDescent="0.15"/>
    <row r="67" s="28" customFormat="1" x14ac:dyDescent="0.15"/>
    <row r="68" s="28" customFormat="1" x14ac:dyDescent="0.15"/>
    <row r="69" s="28" customFormat="1" x14ac:dyDescent="0.15"/>
    <row r="70" s="28" customFormat="1" x14ac:dyDescent="0.15"/>
    <row r="71" s="28" customFormat="1" x14ac:dyDescent="0.15"/>
    <row r="72" s="28" customFormat="1" x14ac:dyDescent="0.15"/>
    <row r="73" s="28" customFormat="1" x14ac:dyDescent="0.15"/>
    <row r="74" s="28" customFormat="1" x14ac:dyDescent="0.15"/>
    <row r="75" s="28" customFormat="1" x14ac:dyDescent="0.15"/>
    <row r="76" s="28" customFormat="1" x14ac:dyDescent="0.15"/>
    <row r="77" s="28" customFormat="1" x14ac:dyDescent="0.15"/>
    <row r="78" s="28" customFormat="1" x14ac:dyDescent="0.15"/>
    <row r="79" s="28" customFormat="1" x14ac:dyDescent="0.15"/>
    <row r="80" s="28" customFormat="1" x14ac:dyDescent="0.15"/>
    <row r="81" s="28" customFormat="1" x14ac:dyDescent="0.15"/>
    <row r="82" s="28" customFormat="1" x14ac:dyDescent="0.15"/>
    <row r="83" s="28" customFormat="1" x14ac:dyDescent="0.15"/>
    <row r="84" s="28" customFormat="1" x14ac:dyDescent="0.15"/>
    <row r="85" s="28" customFormat="1" x14ac:dyDescent="0.15"/>
    <row r="86" s="28" customFormat="1" x14ac:dyDescent="0.15"/>
    <row r="87" s="28" customFormat="1" x14ac:dyDescent="0.15"/>
    <row r="88" s="28" customFormat="1" x14ac:dyDescent="0.15"/>
    <row r="89" s="28" customFormat="1" x14ac:dyDescent="0.15"/>
    <row r="90" s="28" customFormat="1" x14ac:dyDescent="0.15"/>
    <row r="91" s="28" customFormat="1" x14ac:dyDescent="0.15"/>
    <row r="92" s="26" customFormat="1" x14ac:dyDescent="0.15"/>
    <row r="93" s="26" customFormat="1" x14ac:dyDescent="0.15"/>
  </sheetData>
  <mergeCells count="1">
    <mergeCell ref="A2:G2"/>
  </mergeCells>
  <phoneticPr fontId="0" type="noConversion"/>
  <printOptions horizontalCentered="1"/>
  <pageMargins left="0.19685039370078741" right="0.23622047244094491" top="0.54" bottom="0.57999999999999996" header="0.19685039370078741" footer="0.51181102362204722"/>
  <pageSetup paperSize="9" scale="86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I212"/>
  <sheetViews>
    <sheetView workbookViewId="0">
      <selection activeCell="E28" sqref="E28"/>
    </sheetView>
  </sheetViews>
  <sheetFormatPr baseColWidth="10" defaultColWidth="8.83203125" defaultRowHeight="24" customHeight="1" x14ac:dyDescent="0.15"/>
  <cols>
    <col min="1" max="1" width="48" style="94" customWidth="1"/>
    <col min="2" max="2" width="15.83203125" style="94" customWidth="1"/>
    <col min="3" max="3" width="14.6640625" style="94" customWidth="1"/>
    <col min="4" max="4" width="10.33203125" style="27" customWidth="1"/>
    <col min="5" max="61" width="8.83203125" style="27"/>
    <col min="62" max="16384" width="8.83203125" style="94"/>
  </cols>
  <sheetData>
    <row r="1" spans="1:14" s="34" customFormat="1" ht="86" customHeight="1" x14ac:dyDescent="0.15">
      <c r="A1" s="32"/>
      <c r="B1" s="33"/>
    </row>
    <row r="2" spans="1:14" s="30" customFormat="1" ht="24" customHeight="1" x14ac:dyDescent="0.15">
      <c r="A2" s="29" t="s">
        <v>73</v>
      </c>
      <c r="B2" s="29"/>
      <c r="C2" s="29"/>
      <c r="D2" s="29"/>
      <c r="E2" s="29"/>
      <c r="F2" s="29"/>
      <c r="G2" s="29"/>
      <c r="M2" s="31"/>
      <c r="N2" s="31"/>
    </row>
    <row r="3" spans="1:14" s="27" customFormat="1" ht="24" customHeight="1" x14ac:dyDescent="0.15"/>
    <row r="4" spans="1:14" ht="24" customHeight="1" x14ac:dyDescent="0.15">
      <c r="A4" s="95" t="s">
        <v>26</v>
      </c>
      <c r="B4" s="96">
        <v>0.65</v>
      </c>
      <c r="C4" s="27"/>
    </row>
    <row r="5" spans="1:14" ht="24" customHeight="1" x14ac:dyDescent="0.15">
      <c r="A5" s="95" t="s">
        <v>45</v>
      </c>
      <c r="B5" s="96">
        <v>0.2</v>
      </c>
      <c r="C5" s="27"/>
    </row>
    <row r="6" spans="1:14" s="27" customFormat="1" ht="24" customHeight="1" x14ac:dyDescent="0.15"/>
    <row r="7" spans="1:14" ht="24" customHeight="1" x14ac:dyDescent="0.15">
      <c r="A7" s="95" t="s">
        <v>36</v>
      </c>
      <c r="B7" s="97" t="s">
        <v>42</v>
      </c>
      <c r="C7" s="27"/>
    </row>
    <row r="8" spans="1:14" ht="24" customHeight="1" x14ac:dyDescent="0.15">
      <c r="A8" s="95" t="s">
        <v>43</v>
      </c>
      <c r="B8" s="97" t="s">
        <v>44</v>
      </c>
      <c r="C8" s="27"/>
    </row>
    <row r="9" spans="1:14" s="27" customFormat="1" ht="24" customHeight="1" x14ac:dyDescent="0.15"/>
    <row r="10" spans="1:14" ht="51" x14ac:dyDescent="0.15">
      <c r="A10" s="98"/>
      <c r="B10" s="99" t="s">
        <v>39</v>
      </c>
      <c r="C10" s="99" t="s">
        <v>37</v>
      </c>
    </row>
    <row r="11" spans="1:14" ht="24" customHeight="1" x14ac:dyDescent="0.15">
      <c r="A11" s="95" t="s">
        <v>38</v>
      </c>
      <c r="B11" s="97">
        <v>2</v>
      </c>
      <c r="C11" s="97">
        <v>10000</v>
      </c>
    </row>
    <row r="12" spans="1:14" s="27" customFormat="1" ht="24" customHeight="1" x14ac:dyDescent="0.15"/>
    <row r="13" spans="1:14" ht="24" customHeight="1" x14ac:dyDescent="0.15">
      <c r="A13" s="95" t="str">
        <f>+'Profit &amp; Loss'!A7</f>
        <v>Materials</v>
      </c>
      <c r="B13" s="97">
        <v>1</v>
      </c>
      <c r="C13" s="97">
        <v>100</v>
      </c>
    </row>
    <row r="14" spans="1:14" ht="24" customHeight="1" x14ac:dyDescent="0.15">
      <c r="A14" s="95" t="str">
        <f>+'Profit &amp; Loss'!A8</f>
        <v>Production Wages</v>
      </c>
      <c r="B14" s="100">
        <v>0</v>
      </c>
      <c r="C14" s="100">
        <v>0</v>
      </c>
    </row>
    <row r="15" spans="1:14" ht="24" customHeight="1" x14ac:dyDescent="0.15">
      <c r="A15" s="95" t="str">
        <f>+'Profit &amp; Loss'!A9</f>
        <v>Direct Expenses</v>
      </c>
      <c r="B15" s="97">
        <v>1</v>
      </c>
      <c r="C15" s="97">
        <v>150</v>
      </c>
    </row>
    <row r="16" spans="1:14" ht="24" customHeight="1" x14ac:dyDescent="0.15">
      <c r="A16" s="95" t="str">
        <f>+'Profit &amp; Loss'!A16</f>
        <v>Salaries</v>
      </c>
      <c r="B16" s="100">
        <v>0</v>
      </c>
      <c r="C16" s="100">
        <v>0</v>
      </c>
    </row>
    <row r="17" spans="1:3" ht="24" customHeight="1" x14ac:dyDescent="0.15">
      <c r="A17" s="95" t="str">
        <f>+'Profit &amp; Loss'!A17</f>
        <v>Rent</v>
      </c>
      <c r="B17" s="97">
        <v>0</v>
      </c>
      <c r="C17" s="97">
        <v>0</v>
      </c>
    </row>
    <row r="18" spans="1:3" ht="24" customHeight="1" x14ac:dyDescent="0.15">
      <c r="A18" s="95" t="str">
        <f>+'Profit &amp; Loss'!A18</f>
        <v>Software</v>
      </c>
      <c r="B18" s="97">
        <v>0</v>
      </c>
      <c r="C18" s="97">
        <v>0</v>
      </c>
    </row>
    <row r="19" spans="1:3" ht="24" customHeight="1" x14ac:dyDescent="0.15">
      <c r="A19" s="95" t="str">
        <f>+'Profit &amp; Loss'!A19</f>
        <v>Travel &amp; Entertainment</v>
      </c>
      <c r="B19" s="97">
        <v>0</v>
      </c>
      <c r="C19" s="97">
        <v>0</v>
      </c>
    </row>
    <row r="20" spans="1:3" ht="24" customHeight="1" x14ac:dyDescent="0.15">
      <c r="A20" s="95" t="str">
        <f>+'Profit &amp; Loss'!A20</f>
        <v>Consultants</v>
      </c>
      <c r="B20" s="97">
        <v>1</v>
      </c>
      <c r="C20" s="97">
        <v>1200</v>
      </c>
    </row>
    <row r="21" spans="1:3" ht="24" customHeight="1" x14ac:dyDescent="0.15">
      <c r="A21" s="95" t="str">
        <f>+'Profit &amp; Loss'!A21</f>
        <v>Legal &amp; Professional</v>
      </c>
      <c r="B21" s="97">
        <v>0</v>
      </c>
      <c r="C21" s="97">
        <v>0</v>
      </c>
    </row>
    <row r="22" spans="1:3" ht="24" customHeight="1" x14ac:dyDescent="0.15">
      <c r="A22" s="95" t="str">
        <f>+'Profit &amp; Loss'!A22</f>
        <v>Sales &amp; Marketing</v>
      </c>
      <c r="B22" s="97">
        <v>1</v>
      </c>
      <c r="C22" s="97">
        <v>100</v>
      </c>
    </row>
    <row r="23" spans="1:3" ht="24" customHeight="1" x14ac:dyDescent="0.15">
      <c r="A23" s="95" t="str">
        <f>+'Profit &amp; Loss'!A23</f>
        <v>Print &amp; Postage</v>
      </c>
      <c r="B23" s="97">
        <v>0</v>
      </c>
      <c r="C23" s="97">
        <v>0</v>
      </c>
    </row>
    <row r="24" spans="1:3" ht="24" customHeight="1" x14ac:dyDescent="0.15">
      <c r="A24" s="95" t="str">
        <f>+'Profit &amp; Loss'!A24</f>
        <v>Bank Charges</v>
      </c>
      <c r="B24" s="97">
        <v>0</v>
      </c>
      <c r="C24" s="97">
        <v>0</v>
      </c>
    </row>
    <row r="25" spans="1:3" ht="24" customHeight="1" x14ac:dyDescent="0.15">
      <c r="A25" s="95" t="str">
        <f>+'Profit &amp; Loss'!A25</f>
        <v>Other</v>
      </c>
      <c r="B25" s="97">
        <v>0</v>
      </c>
      <c r="C25" s="97">
        <v>0</v>
      </c>
    </row>
    <row r="26" spans="1:3" ht="24" customHeight="1" x14ac:dyDescent="0.15">
      <c r="A26" s="95" t="s">
        <v>40</v>
      </c>
      <c r="B26" s="97">
        <v>2000</v>
      </c>
      <c r="C26" s="100"/>
    </row>
    <row r="27" spans="1:3" ht="24" customHeight="1" x14ac:dyDescent="0.15">
      <c r="A27" s="101" t="s">
        <v>52</v>
      </c>
      <c r="B27" s="97">
        <v>2</v>
      </c>
      <c r="C27" s="97">
        <v>4000</v>
      </c>
    </row>
    <row r="28" spans="1:3" s="27" customFormat="1" ht="24" customHeight="1" x14ac:dyDescent="0.15"/>
    <row r="29" spans="1:3" s="27" customFormat="1" ht="24" customHeight="1" x14ac:dyDescent="0.15"/>
    <row r="30" spans="1:3" s="27" customFormat="1" ht="24" customHeight="1" x14ac:dyDescent="0.15"/>
    <row r="31" spans="1:3" s="27" customFormat="1" ht="24" customHeight="1" x14ac:dyDescent="0.15"/>
    <row r="32" spans="1:3" s="27" customFormat="1" ht="24" customHeight="1" x14ac:dyDescent="0.15"/>
    <row r="33" s="27" customFormat="1" ht="24" customHeight="1" x14ac:dyDescent="0.15"/>
    <row r="34" s="27" customFormat="1" ht="24" customHeight="1" x14ac:dyDescent="0.15"/>
    <row r="35" s="27" customFormat="1" ht="24" customHeight="1" x14ac:dyDescent="0.15"/>
    <row r="36" s="27" customFormat="1" ht="24" customHeight="1" x14ac:dyDescent="0.15"/>
    <row r="37" s="27" customFormat="1" ht="24" customHeight="1" x14ac:dyDescent="0.15"/>
    <row r="38" s="27" customFormat="1" ht="24" customHeight="1" x14ac:dyDescent="0.15"/>
    <row r="39" s="27" customFormat="1" ht="24" customHeight="1" x14ac:dyDescent="0.15"/>
    <row r="40" s="27" customFormat="1" ht="24" customHeight="1" x14ac:dyDescent="0.15"/>
    <row r="41" s="27" customFormat="1" ht="24" customHeight="1" x14ac:dyDescent="0.15"/>
    <row r="42" s="27" customFormat="1" ht="24" customHeight="1" x14ac:dyDescent="0.15"/>
    <row r="43" s="27" customFormat="1" ht="24" customHeight="1" x14ac:dyDescent="0.15"/>
    <row r="44" s="27" customFormat="1" ht="24" customHeight="1" x14ac:dyDescent="0.15"/>
    <row r="45" s="27" customFormat="1" ht="24" customHeight="1" x14ac:dyDescent="0.15"/>
    <row r="46" s="27" customFormat="1" ht="24" customHeight="1" x14ac:dyDescent="0.15"/>
    <row r="47" s="27" customFormat="1" ht="24" customHeight="1" x14ac:dyDescent="0.15"/>
    <row r="48" s="27" customFormat="1" ht="24" customHeight="1" x14ac:dyDescent="0.15"/>
    <row r="49" s="27" customFormat="1" ht="24" customHeight="1" x14ac:dyDescent="0.15"/>
    <row r="50" s="27" customFormat="1" ht="24" customHeight="1" x14ac:dyDescent="0.15"/>
    <row r="51" s="27" customFormat="1" ht="24" customHeight="1" x14ac:dyDescent="0.15"/>
    <row r="52" s="27" customFormat="1" ht="24" customHeight="1" x14ac:dyDescent="0.15"/>
    <row r="53" s="27" customFormat="1" ht="24" customHeight="1" x14ac:dyDescent="0.15"/>
    <row r="54" s="27" customFormat="1" ht="24" customHeight="1" x14ac:dyDescent="0.15"/>
    <row r="55" s="27" customFormat="1" ht="24" customHeight="1" x14ac:dyDescent="0.15"/>
    <row r="56" s="27" customFormat="1" ht="24" customHeight="1" x14ac:dyDescent="0.15"/>
    <row r="57" s="27" customFormat="1" ht="24" customHeight="1" x14ac:dyDescent="0.15"/>
    <row r="58" s="27" customFormat="1" ht="24" customHeight="1" x14ac:dyDescent="0.15"/>
    <row r="59" s="27" customFormat="1" ht="24" customHeight="1" x14ac:dyDescent="0.15"/>
    <row r="60" s="27" customFormat="1" ht="24" customHeight="1" x14ac:dyDescent="0.15"/>
    <row r="61" s="27" customFormat="1" ht="24" customHeight="1" x14ac:dyDescent="0.15"/>
    <row r="62" s="27" customFormat="1" ht="24" customHeight="1" x14ac:dyDescent="0.15"/>
    <row r="63" s="27" customFormat="1" ht="24" customHeight="1" x14ac:dyDescent="0.15"/>
    <row r="64" s="27" customFormat="1" ht="24" customHeight="1" x14ac:dyDescent="0.15"/>
    <row r="65" s="27" customFormat="1" ht="24" customHeight="1" x14ac:dyDescent="0.15"/>
    <row r="66" s="27" customFormat="1" ht="24" customHeight="1" x14ac:dyDescent="0.15"/>
    <row r="67" s="27" customFormat="1" ht="24" customHeight="1" x14ac:dyDescent="0.15"/>
    <row r="68" s="27" customFormat="1" ht="24" customHeight="1" x14ac:dyDescent="0.15"/>
    <row r="69" s="27" customFormat="1" ht="24" customHeight="1" x14ac:dyDescent="0.15"/>
    <row r="70" s="27" customFormat="1" ht="24" customHeight="1" x14ac:dyDescent="0.15"/>
    <row r="71" s="27" customFormat="1" ht="24" customHeight="1" x14ac:dyDescent="0.15"/>
    <row r="72" s="27" customFormat="1" ht="24" customHeight="1" x14ac:dyDescent="0.15"/>
    <row r="73" s="27" customFormat="1" ht="24" customHeight="1" x14ac:dyDescent="0.15"/>
    <row r="74" s="27" customFormat="1" ht="24" customHeight="1" x14ac:dyDescent="0.15"/>
    <row r="75" s="27" customFormat="1" ht="24" customHeight="1" x14ac:dyDescent="0.15"/>
    <row r="76" s="27" customFormat="1" ht="24" customHeight="1" x14ac:dyDescent="0.15"/>
    <row r="77" s="27" customFormat="1" ht="24" customHeight="1" x14ac:dyDescent="0.15"/>
    <row r="78" s="27" customFormat="1" ht="24" customHeight="1" x14ac:dyDescent="0.15"/>
    <row r="79" s="27" customFormat="1" ht="24" customHeight="1" x14ac:dyDescent="0.15"/>
    <row r="80" s="27" customFormat="1" ht="24" customHeight="1" x14ac:dyDescent="0.15"/>
    <row r="81" s="27" customFormat="1" ht="24" customHeight="1" x14ac:dyDescent="0.15"/>
    <row r="82" s="27" customFormat="1" ht="24" customHeight="1" x14ac:dyDescent="0.15"/>
    <row r="83" s="27" customFormat="1" ht="24" customHeight="1" x14ac:dyDescent="0.15"/>
    <row r="84" s="27" customFormat="1" ht="24" customHeight="1" x14ac:dyDescent="0.15"/>
    <row r="85" s="27" customFormat="1" ht="24" customHeight="1" x14ac:dyDescent="0.15"/>
    <row r="86" s="27" customFormat="1" ht="24" customHeight="1" x14ac:dyDescent="0.15"/>
    <row r="87" s="27" customFormat="1" ht="24" customHeight="1" x14ac:dyDescent="0.15"/>
    <row r="88" s="27" customFormat="1" ht="24" customHeight="1" x14ac:dyDescent="0.15"/>
    <row r="89" s="27" customFormat="1" ht="24" customHeight="1" x14ac:dyDescent="0.15"/>
    <row r="90" s="27" customFormat="1" ht="24" customHeight="1" x14ac:dyDescent="0.15"/>
    <row r="91" s="27" customFormat="1" ht="24" customHeight="1" x14ac:dyDescent="0.15"/>
    <row r="92" s="27" customFormat="1" ht="24" customHeight="1" x14ac:dyDescent="0.15"/>
    <row r="93" s="27" customFormat="1" ht="24" customHeight="1" x14ac:dyDescent="0.15"/>
    <row r="94" s="27" customFormat="1" ht="24" customHeight="1" x14ac:dyDescent="0.15"/>
    <row r="95" s="27" customFormat="1" ht="24" customHeight="1" x14ac:dyDescent="0.15"/>
    <row r="96" s="27" customFormat="1" ht="24" customHeight="1" x14ac:dyDescent="0.15"/>
    <row r="97" s="27" customFormat="1" ht="24" customHeight="1" x14ac:dyDescent="0.15"/>
    <row r="98" s="27" customFormat="1" ht="24" customHeight="1" x14ac:dyDescent="0.15"/>
    <row r="99" s="27" customFormat="1" ht="24" customHeight="1" x14ac:dyDescent="0.15"/>
    <row r="100" s="27" customFormat="1" ht="24" customHeight="1" x14ac:dyDescent="0.15"/>
    <row r="101" s="27" customFormat="1" ht="24" customHeight="1" x14ac:dyDescent="0.15"/>
    <row r="102" s="27" customFormat="1" ht="24" customHeight="1" x14ac:dyDescent="0.15"/>
    <row r="103" s="27" customFormat="1" ht="24" customHeight="1" x14ac:dyDescent="0.15"/>
    <row r="104" s="27" customFormat="1" ht="24" customHeight="1" x14ac:dyDescent="0.15"/>
    <row r="105" s="27" customFormat="1" ht="24" customHeight="1" x14ac:dyDescent="0.15"/>
    <row r="106" s="27" customFormat="1" ht="24" customHeight="1" x14ac:dyDescent="0.15"/>
    <row r="107" s="27" customFormat="1" ht="24" customHeight="1" x14ac:dyDescent="0.15"/>
    <row r="108" s="27" customFormat="1" ht="24" customHeight="1" x14ac:dyDescent="0.15"/>
    <row r="109" s="27" customFormat="1" ht="24" customHeight="1" x14ac:dyDescent="0.15"/>
    <row r="110" s="27" customFormat="1" ht="24" customHeight="1" x14ac:dyDescent="0.15"/>
    <row r="111" s="27" customFormat="1" ht="24" customHeight="1" x14ac:dyDescent="0.15"/>
    <row r="112" s="27" customFormat="1" ht="24" customHeight="1" x14ac:dyDescent="0.15"/>
    <row r="113" s="27" customFormat="1" ht="24" customHeight="1" x14ac:dyDescent="0.15"/>
    <row r="114" s="27" customFormat="1" ht="24" customHeight="1" x14ac:dyDescent="0.15"/>
    <row r="115" s="27" customFormat="1" ht="24" customHeight="1" x14ac:dyDescent="0.15"/>
    <row r="116" s="27" customFormat="1" ht="24" customHeight="1" x14ac:dyDescent="0.15"/>
    <row r="117" s="27" customFormat="1" ht="24" customHeight="1" x14ac:dyDescent="0.15"/>
    <row r="118" s="27" customFormat="1" ht="24" customHeight="1" x14ac:dyDescent="0.15"/>
    <row r="119" s="27" customFormat="1" ht="24" customHeight="1" x14ac:dyDescent="0.15"/>
    <row r="120" s="27" customFormat="1" ht="24" customHeight="1" x14ac:dyDescent="0.15"/>
    <row r="121" s="27" customFormat="1" ht="24" customHeight="1" x14ac:dyDescent="0.15"/>
    <row r="122" s="27" customFormat="1" ht="24" customHeight="1" x14ac:dyDescent="0.15"/>
    <row r="123" s="27" customFormat="1" ht="24" customHeight="1" x14ac:dyDescent="0.15"/>
    <row r="124" s="27" customFormat="1" ht="24" customHeight="1" x14ac:dyDescent="0.15"/>
    <row r="125" s="27" customFormat="1" ht="24" customHeight="1" x14ac:dyDescent="0.15"/>
    <row r="126" s="27" customFormat="1" ht="24" customHeight="1" x14ac:dyDescent="0.15"/>
    <row r="127" s="27" customFormat="1" ht="24" customHeight="1" x14ac:dyDescent="0.15"/>
    <row r="128" s="27" customFormat="1" ht="24" customHeight="1" x14ac:dyDescent="0.15"/>
    <row r="129" s="27" customFormat="1" ht="24" customHeight="1" x14ac:dyDescent="0.15"/>
    <row r="130" s="27" customFormat="1" ht="24" customHeight="1" x14ac:dyDescent="0.15"/>
    <row r="131" s="27" customFormat="1" ht="24" customHeight="1" x14ac:dyDescent="0.15"/>
    <row r="132" s="27" customFormat="1" ht="24" customHeight="1" x14ac:dyDescent="0.15"/>
    <row r="133" s="27" customFormat="1" ht="24" customHeight="1" x14ac:dyDescent="0.15"/>
    <row r="134" s="27" customFormat="1" ht="24" customHeight="1" x14ac:dyDescent="0.15"/>
    <row r="135" s="27" customFormat="1" ht="24" customHeight="1" x14ac:dyDescent="0.15"/>
    <row r="136" s="27" customFormat="1" ht="24" customHeight="1" x14ac:dyDescent="0.15"/>
    <row r="137" s="27" customFormat="1" ht="24" customHeight="1" x14ac:dyDescent="0.15"/>
    <row r="138" s="27" customFormat="1" ht="24" customHeight="1" x14ac:dyDescent="0.15"/>
    <row r="139" s="27" customFormat="1" ht="24" customHeight="1" x14ac:dyDescent="0.15"/>
    <row r="140" s="27" customFormat="1" ht="24" customHeight="1" x14ac:dyDescent="0.15"/>
    <row r="141" s="27" customFormat="1" ht="24" customHeight="1" x14ac:dyDescent="0.15"/>
    <row r="142" s="27" customFormat="1" ht="24" customHeight="1" x14ac:dyDescent="0.15"/>
    <row r="143" s="27" customFormat="1" ht="24" customHeight="1" x14ac:dyDescent="0.15"/>
    <row r="144" s="27" customFormat="1" ht="24" customHeight="1" x14ac:dyDescent="0.15"/>
    <row r="145" s="27" customFormat="1" ht="24" customHeight="1" x14ac:dyDescent="0.15"/>
    <row r="146" s="27" customFormat="1" ht="24" customHeight="1" x14ac:dyDescent="0.15"/>
    <row r="147" s="27" customFormat="1" ht="24" customHeight="1" x14ac:dyDescent="0.15"/>
    <row r="148" s="27" customFormat="1" ht="24" customHeight="1" x14ac:dyDescent="0.15"/>
    <row r="149" s="27" customFormat="1" ht="24" customHeight="1" x14ac:dyDescent="0.15"/>
    <row r="150" s="27" customFormat="1" ht="24" customHeight="1" x14ac:dyDescent="0.15"/>
    <row r="151" s="27" customFormat="1" ht="24" customHeight="1" x14ac:dyDescent="0.15"/>
    <row r="152" s="27" customFormat="1" ht="24" customHeight="1" x14ac:dyDescent="0.15"/>
    <row r="153" s="27" customFormat="1" ht="24" customHeight="1" x14ac:dyDescent="0.15"/>
    <row r="154" s="27" customFormat="1" ht="24" customHeight="1" x14ac:dyDescent="0.15"/>
    <row r="155" s="27" customFormat="1" ht="24" customHeight="1" x14ac:dyDescent="0.15"/>
    <row r="156" s="27" customFormat="1" ht="24" customHeight="1" x14ac:dyDescent="0.15"/>
    <row r="157" s="27" customFormat="1" ht="24" customHeight="1" x14ac:dyDescent="0.15"/>
    <row r="158" s="27" customFormat="1" ht="24" customHeight="1" x14ac:dyDescent="0.15"/>
    <row r="159" s="27" customFormat="1" ht="24" customHeight="1" x14ac:dyDescent="0.15"/>
    <row r="160" s="27" customFormat="1" ht="24" customHeight="1" x14ac:dyDescent="0.15"/>
    <row r="161" s="27" customFormat="1" ht="24" customHeight="1" x14ac:dyDescent="0.15"/>
    <row r="162" s="27" customFormat="1" ht="24" customHeight="1" x14ac:dyDescent="0.15"/>
    <row r="163" s="27" customFormat="1" ht="24" customHeight="1" x14ac:dyDescent="0.15"/>
    <row r="164" s="27" customFormat="1" ht="24" customHeight="1" x14ac:dyDescent="0.15"/>
    <row r="165" s="27" customFormat="1" ht="24" customHeight="1" x14ac:dyDescent="0.15"/>
    <row r="166" s="27" customFormat="1" ht="24" customHeight="1" x14ac:dyDescent="0.15"/>
    <row r="167" s="27" customFormat="1" ht="24" customHeight="1" x14ac:dyDescent="0.15"/>
    <row r="168" s="27" customFormat="1" ht="24" customHeight="1" x14ac:dyDescent="0.15"/>
    <row r="169" s="27" customFormat="1" ht="24" customHeight="1" x14ac:dyDescent="0.15"/>
    <row r="170" s="27" customFormat="1" ht="24" customHeight="1" x14ac:dyDescent="0.15"/>
    <row r="171" s="27" customFormat="1" ht="24" customHeight="1" x14ac:dyDescent="0.15"/>
    <row r="172" s="27" customFormat="1" ht="24" customHeight="1" x14ac:dyDescent="0.15"/>
    <row r="173" s="27" customFormat="1" ht="24" customHeight="1" x14ac:dyDescent="0.15"/>
    <row r="174" s="27" customFormat="1" ht="24" customHeight="1" x14ac:dyDescent="0.15"/>
    <row r="175" s="27" customFormat="1" ht="24" customHeight="1" x14ac:dyDescent="0.15"/>
    <row r="176" s="27" customFormat="1" ht="24" customHeight="1" x14ac:dyDescent="0.15"/>
    <row r="177" s="27" customFormat="1" ht="24" customHeight="1" x14ac:dyDescent="0.15"/>
    <row r="178" s="27" customFormat="1" ht="24" customHeight="1" x14ac:dyDescent="0.15"/>
    <row r="179" s="27" customFormat="1" ht="24" customHeight="1" x14ac:dyDescent="0.15"/>
    <row r="180" s="27" customFormat="1" ht="24" customHeight="1" x14ac:dyDescent="0.15"/>
    <row r="181" s="27" customFormat="1" ht="24" customHeight="1" x14ac:dyDescent="0.15"/>
    <row r="182" s="27" customFormat="1" ht="24" customHeight="1" x14ac:dyDescent="0.15"/>
    <row r="183" s="27" customFormat="1" ht="24" customHeight="1" x14ac:dyDescent="0.15"/>
    <row r="184" s="27" customFormat="1" ht="24" customHeight="1" x14ac:dyDescent="0.15"/>
    <row r="185" s="27" customFormat="1" ht="24" customHeight="1" x14ac:dyDescent="0.15"/>
    <row r="186" s="27" customFormat="1" ht="24" customHeight="1" x14ac:dyDescent="0.15"/>
    <row r="187" s="27" customFormat="1" ht="24" customHeight="1" x14ac:dyDescent="0.15"/>
    <row r="188" s="27" customFormat="1" ht="24" customHeight="1" x14ac:dyDescent="0.15"/>
    <row r="189" s="27" customFormat="1" ht="24" customHeight="1" x14ac:dyDescent="0.15"/>
    <row r="190" s="27" customFormat="1" ht="24" customHeight="1" x14ac:dyDescent="0.15"/>
    <row r="191" s="27" customFormat="1" ht="24" customHeight="1" x14ac:dyDescent="0.15"/>
    <row r="192" s="27" customFormat="1" ht="24" customHeight="1" x14ac:dyDescent="0.15"/>
    <row r="193" s="27" customFormat="1" ht="24" customHeight="1" x14ac:dyDescent="0.15"/>
    <row r="194" s="27" customFormat="1" ht="24" customHeight="1" x14ac:dyDescent="0.15"/>
    <row r="195" s="27" customFormat="1" ht="24" customHeight="1" x14ac:dyDescent="0.15"/>
    <row r="196" s="27" customFormat="1" ht="24" customHeight="1" x14ac:dyDescent="0.15"/>
    <row r="197" s="27" customFormat="1" ht="24" customHeight="1" x14ac:dyDescent="0.15"/>
    <row r="198" s="27" customFormat="1" ht="24" customHeight="1" x14ac:dyDescent="0.15"/>
    <row r="199" s="27" customFormat="1" ht="24" customHeight="1" x14ac:dyDescent="0.15"/>
    <row r="200" s="27" customFormat="1" ht="24" customHeight="1" x14ac:dyDescent="0.15"/>
    <row r="201" s="27" customFormat="1" ht="24" customHeight="1" x14ac:dyDescent="0.15"/>
    <row r="202" s="27" customFormat="1" ht="24" customHeight="1" x14ac:dyDescent="0.15"/>
    <row r="203" s="27" customFormat="1" ht="24" customHeight="1" x14ac:dyDescent="0.15"/>
    <row r="204" s="27" customFormat="1" ht="24" customHeight="1" x14ac:dyDescent="0.15"/>
    <row r="205" s="27" customFormat="1" ht="24" customHeight="1" x14ac:dyDescent="0.15"/>
    <row r="206" s="27" customFormat="1" ht="24" customHeight="1" x14ac:dyDescent="0.15"/>
    <row r="207" s="27" customFormat="1" ht="24" customHeight="1" x14ac:dyDescent="0.15"/>
    <row r="208" s="27" customFormat="1" ht="24" customHeight="1" x14ac:dyDescent="0.15"/>
    <row r="209" s="27" customFormat="1" ht="24" customHeight="1" x14ac:dyDescent="0.15"/>
    <row r="210" s="27" customFormat="1" ht="24" customHeight="1" x14ac:dyDescent="0.15"/>
    <row r="211" s="27" customFormat="1" ht="24" customHeight="1" x14ac:dyDescent="0.15"/>
    <row r="212" s="27" customFormat="1" ht="24" customHeight="1" x14ac:dyDescent="0.15"/>
  </sheetData>
  <mergeCells count="1">
    <mergeCell ref="A2:G2"/>
  </mergeCells>
  <dataValidations count="3">
    <dataValidation type="list" allowBlank="1" showInputMessage="1" showErrorMessage="1" sqref="B7" xr:uid="{00000000-0002-0000-0200-000000000000}">
      <formula1>"Yes,No"</formula1>
    </dataValidation>
    <dataValidation type="whole" allowBlank="1" showInputMessage="1" showErrorMessage="1" sqref="B11:B25" xr:uid="{00000000-0002-0000-0200-000001000000}">
      <formula1>0</formula1>
      <formula2>12</formula2>
    </dataValidation>
    <dataValidation type="list" allowBlank="1" showInputMessage="1" showErrorMessage="1" sqref="B8" xr:uid="{00000000-0002-0000-0200-000002000000}">
      <formula1>"Quarterly,Monthly"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499984740745262"/>
  </sheetPr>
  <dimension ref="A3:N49"/>
  <sheetViews>
    <sheetView topLeftCell="A13" workbookViewId="0">
      <selection activeCell="D41" sqref="D41:N49"/>
    </sheetView>
  </sheetViews>
  <sheetFormatPr baseColWidth="10" defaultColWidth="8.83203125" defaultRowHeight="13" x14ac:dyDescent="0.15"/>
  <cols>
    <col min="2" max="2" width="23" bestFit="1" customWidth="1"/>
  </cols>
  <sheetData>
    <row r="3" spans="1:14" x14ac:dyDescent="0.15">
      <c r="C3" s="10">
        <f>+'Profit &amp; Loss'!B4</f>
        <v>1</v>
      </c>
      <c r="D3" s="10">
        <f>+'Profit &amp; Loss'!C4</f>
        <v>2</v>
      </c>
      <c r="E3" s="10">
        <f>+'Profit &amp; Loss'!D4</f>
        <v>3</v>
      </c>
      <c r="F3" s="10">
        <f>+'Profit &amp; Loss'!E4</f>
        <v>4</v>
      </c>
      <c r="G3" s="10">
        <f>+'Profit &amp; Loss'!F4</f>
        <v>5</v>
      </c>
      <c r="H3" s="10">
        <f>+'Profit &amp; Loss'!G4</f>
        <v>6</v>
      </c>
      <c r="I3" s="10">
        <f>+'Profit &amp; Loss'!H4</f>
        <v>7</v>
      </c>
      <c r="J3" s="10">
        <f>+'Profit &amp; Loss'!I4</f>
        <v>8</v>
      </c>
      <c r="K3" s="10">
        <f>+'Profit &amp; Loss'!J4</f>
        <v>9</v>
      </c>
      <c r="L3" s="10">
        <f>+'Profit &amp; Loss'!K4</f>
        <v>10</v>
      </c>
      <c r="M3" s="10">
        <f>+'Profit &amp; Loss'!L4</f>
        <v>11</v>
      </c>
      <c r="N3" s="10">
        <f>+'Profit &amp; Loss'!M4</f>
        <v>12</v>
      </c>
    </row>
    <row r="4" spans="1:14" x14ac:dyDescent="0.15">
      <c r="A4" t="s">
        <v>41</v>
      </c>
    </row>
    <row r="5" spans="1:14" x14ac:dyDescent="0.15">
      <c r="B5" s="1" t="s">
        <v>3</v>
      </c>
      <c r="C5">
        <f>IF('Standing Assumptions'!$B$7="yes",ROUND('Standing Assumptions'!$B$5*'Profit &amp; Loss'!B5,0),0)</f>
        <v>2500</v>
      </c>
      <c r="D5">
        <f>IF('Standing Assumptions'!$B$7="yes",ROUND('Standing Assumptions'!$B$5*'Profit &amp; Loss'!C5,0),0)</f>
        <v>2500</v>
      </c>
      <c r="E5">
        <f>IF('Standing Assumptions'!$B$7="yes",ROUND('Standing Assumptions'!$B$5*'Profit &amp; Loss'!D5,0),0)</f>
        <v>2500</v>
      </c>
      <c r="F5">
        <f>IF('Standing Assumptions'!$B$7="yes",ROUND('Standing Assumptions'!$B$5*'Profit &amp; Loss'!E5,0),0)</f>
        <v>2500</v>
      </c>
      <c r="G5">
        <f>IF('Standing Assumptions'!$B$7="yes",ROUND('Standing Assumptions'!$B$5*'Profit &amp; Loss'!F5,0),0)</f>
        <v>2500</v>
      </c>
      <c r="H5">
        <f>IF('Standing Assumptions'!$B$7="yes",ROUND('Standing Assumptions'!$B$5*'Profit &amp; Loss'!G5,0),0)</f>
        <v>2500</v>
      </c>
      <c r="I5">
        <f>IF('Standing Assumptions'!$B$7="yes",ROUND('Standing Assumptions'!$B$5*'Profit &amp; Loss'!H5,0),0)</f>
        <v>2500</v>
      </c>
      <c r="J5">
        <f>IF('Standing Assumptions'!$B$7="yes",ROUND('Standing Assumptions'!$B$5*'Profit &amp; Loss'!I5,0),0)</f>
        <v>2500</v>
      </c>
      <c r="K5">
        <f>IF('Standing Assumptions'!$B$7="yes",ROUND('Standing Assumptions'!$B$5*'Profit &amp; Loss'!J5,0),0)</f>
        <v>2500</v>
      </c>
      <c r="L5">
        <f>IF('Standing Assumptions'!$B$7="yes",ROUND('Standing Assumptions'!$B$5*'Profit &amp; Loss'!K5,0),0)</f>
        <v>2500</v>
      </c>
      <c r="M5">
        <f>IF('Standing Assumptions'!$B$7="yes",ROUND('Standing Assumptions'!$B$5*'Profit &amp; Loss'!L5,0),0)</f>
        <v>2500</v>
      </c>
      <c r="N5">
        <f>IF('Standing Assumptions'!$B$7="yes",ROUND('Standing Assumptions'!$B$5*'Profit &amp; Loss'!M5,0),0)</f>
        <v>2500</v>
      </c>
    </row>
    <row r="7" spans="1:14" x14ac:dyDescent="0.15">
      <c r="B7" t="str">
        <f>+'Standing Assumptions'!A13</f>
        <v>Materials</v>
      </c>
      <c r="C7">
        <f>IF('Standing Assumptions'!$B$7="yes",'Profit &amp; Loss'!B7*'Standing Assumptions'!$B$5,0)</f>
        <v>30</v>
      </c>
      <c r="D7">
        <f>IF('Standing Assumptions'!$B$7="yes",'Profit &amp; Loss'!C7*'Standing Assumptions'!$B$5,0)</f>
        <v>30</v>
      </c>
      <c r="E7">
        <f>IF('Standing Assumptions'!$B$7="yes",'Profit &amp; Loss'!D7*'Standing Assumptions'!$B$5,0)</f>
        <v>30</v>
      </c>
      <c r="F7">
        <f>IF('Standing Assumptions'!$B$7="yes",'Profit &amp; Loss'!E7*'Standing Assumptions'!$B$5,0)</f>
        <v>30</v>
      </c>
      <c r="G7">
        <f>IF('Standing Assumptions'!$B$7="yes",'Profit &amp; Loss'!F7*'Standing Assumptions'!$B$5,0)</f>
        <v>30</v>
      </c>
      <c r="H7">
        <f>IF('Standing Assumptions'!$B$7="yes",'Profit &amp; Loss'!G7*'Standing Assumptions'!$B$5,0)</f>
        <v>30</v>
      </c>
      <c r="I7">
        <f>IF('Standing Assumptions'!$B$7="yes",'Profit &amp; Loss'!H7*'Standing Assumptions'!$B$5,0)</f>
        <v>30</v>
      </c>
      <c r="J7">
        <f>IF('Standing Assumptions'!$B$7="yes",'Profit &amp; Loss'!I7*'Standing Assumptions'!$B$5,0)</f>
        <v>30</v>
      </c>
      <c r="K7">
        <f>IF('Standing Assumptions'!$B$7="yes",'Profit &amp; Loss'!J7*'Standing Assumptions'!$B$5,0)</f>
        <v>30</v>
      </c>
      <c r="L7">
        <f>IF('Standing Assumptions'!$B$7="yes",'Profit &amp; Loss'!K7*'Standing Assumptions'!$B$5,0)</f>
        <v>30</v>
      </c>
      <c r="M7">
        <f>IF('Standing Assumptions'!$B$7="yes",'Profit &amp; Loss'!L7*'Standing Assumptions'!$B$5,0)</f>
        <v>30</v>
      </c>
      <c r="N7">
        <f>IF('Standing Assumptions'!$B$7="yes",'Profit &amp; Loss'!M7*'Standing Assumptions'!$B$5,0)</f>
        <v>30</v>
      </c>
    </row>
    <row r="8" spans="1:14" x14ac:dyDescent="0.15">
      <c r="B8" t="str">
        <f>+'Standing Assumptions'!A14</f>
        <v>Production Wages</v>
      </c>
      <c r="C8">
        <f>IF('Standing Assumptions'!$B$7="yes",'Profit &amp; Loss'!B8*'Standing Assumptions'!$B$5,0)</f>
        <v>0</v>
      </c>
      <c r="D8">
        <f>IF('Standing Assumptions'!$B$7="yes",'Profit &amp; Loss'!C8*'Standing Assumptions'!$B$5,0)</f>
        <v>0</v>
      </c>
      <c r="E8">
        <f>IF('Standing Assumptions'!$B$7="yes",'Profit &amp; Loss'!D8*'Standing Assumptions'!$B$5,0)</f>
        <v>0</v>
      </c>
      <c r="F8">
        <f>IF('Standing Assumptions'!$B$7="yes",'Profit &amp; Loss'!E8*'Standing Assumptions'!$B$5,0)</f>
        <v>0</v>
      </c>
      <c r="G8">
        <f>IF('Standing Assumptions'!$B$7="yes",'Profit &amp; Loss'!F8*'Standing Assumptions'!$B$5,0)</f>
        <v>0</v>
      </c>
      <c r="H8">
        <f>IF('Standing Assumptions'!$B$7="yes",'Profit &amp; Loss'!G8*'Standing Assumptions'!$B$5,0)</f>
        <v>0</v>
      </c>
      <c r="I8">
        <f>IF('Standing Assumptions'!$B$7="yes",'Profit &amp; Loss'!H8*'Standing Assumptions'!$B$5,0)</f>
        <v>0</v>
      </c>
      <c r="J8">
        <f>IF('Standing Assumptions'!$B$7="yes",'Profit &amp; Loss'!I8*'Standing Assumptions'!$B$5,0)</f>
        <v>0</v>
      </c>
      <c r="K8">
        <f>IF('Standing Assumptions'!$B$7="yes",'Profit &amp; Loss'!J8*'Standing Assumptions'!$B$5,0)</f>
        <v>0</v>
      </c>
      <c r="L8">
        <f>IF('Standing Assumptions'!$B$7="yes",'Profit &amp; Loss'!K8*'Standing Assumptions'!$B$5,0)</f>
        <v>0</v>
      </c>
      <c r="M8">
        <f>IF('Standing Assumptions'!$B$7="yes",'Profit &amp; Loss'!L8*'Standing Assumptions'!$B$5,0)</f>
        <v>0</v>
      </c>
      <c r="N8">
        <f>IF('Standing Assumptions'!$B$7="yes",'Profit &amp; Loss'!M8*'Standing Assumptions'!$B$5,0)</f>
        <v>0</v>
      </c>
    </row>
    <row r="9" spans="1:14" x14ac:dyDescent="0.15">
      <c r="B9" t="str">
        <f>+'Standing Assumptions'!A15</f>
        <v>Direct Expenses</v>
      </c>
      <c r="C9">
        <f>IF('Standing Assumptions'!$B$7="yes",'Profit &amp; Loss'!B9*'Standing Assumptions'!$B$5,0)</f>
        <v>0</v>
      </c>
      <c r="D9">
        <f>IF('Standing Assumptions'!$B$7="yes",'Profit &amp; Loss'!C9*'Standing Assumptions'!$B$5,0)</f>
        <v>0</v>
      </c>
      <c r="E9">
        <f>IF('Standing Assumptions'!$B$7="yes",'Profit &amp; Loss'!D9*'Standing Assumptions'!$B$5,0)</f>
        <v>0</v>
      </c>
      <c r="F9">
        <f>IF('Standing Assumptions'!$B$7="yes",'Profit &amp; Loss'!E9*'Standing Assumptions'!$B$5,0)</f>
        <v>0</v>
      </c>
      <c r="G9">
        <f>IF('Standing Assumptions'!$B$7="yes",'Profit &amp; Loss'!F9*'Standing Assumptions'!$B$5,0)</f>
        <v>0</v>
      </c>
      <c r="H9">
        <f>IF('Standing Assumptions'!$B$7="yes",'Profit &amp; Loss'!G9*'Standing Assumptions'!$B$5,0)</f>
        <v>0</v>
      </c>
      <c r="I9">
        <f>IF('Standing Assumptions'!$B$7="yes",'Profit &amp; Loss'!H9*'Standing Assumptions'!$B$5,0)</f>
        <v>0</v>
      </c>
      <c r="J9">
        <f>IF('Standing Assumptions'!$B$7="yes",'Profit &amp; Loss'!I9*'Standing Assumptions'!$B$5,0)</f>
        <v>0</v>
      </c>
      <c r="K9">
        <f>IF('Standing Assumptions'!$B$7="yes",'Profit &amp; Loss'!J9*'Standing Assumptions'!$B$5,0)</f>
        <v>0</v>
      </c>
      <c r="L9">
        <f>IF('Standing Assumptions'!$B$7="yes",'Profit &amp; Loss'!K9*'Standing Assumptions'!$B$5,0)</f>
        <v>0</v>
      </c>
      <c r="M9">
        <f>IF('Standing Assumptions'!$B$7="yes",'Profit &amp; Loss'!L9*'Standing Assumptions'!$B$5,0)</f>
        <v>0</v>
      </c>
      <c r="N9">
        <f>IF('Standing Assumptions'!$B$7="yes",'Profit &amp; Loss'!M9*'Standing Assumptions'!$B$5,0)</f>
        <v>0</v>
      </c>
    </row>
    <row r="10" spans="1:14" x14ac:dyDescent="0.15">
      <c r="B10" t="str">
        <f>+'Standing Assumptions'!A16</f>
        <v>Salaries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x14ac:dyDescent="0.15">
      <c r="B11" t="str">
        <f>+'Standing Assumptions'!A17</f>
        <v>Rent</v>
      </c>
      <c r="C11">
        <f>IF('Standing Assumptions'!$B$7="yes",'Profit &amp; Loss'!B17*'Standing Assumptions'!$B$5,0)</f>
        <v>150</v>
      </c>
      <c r="D11">
        <f>IF('Standing Assumptions'!$B$7="yes",'Profit &amp; Loss'!C17*'Standing Assumptions'!$B$5,0)</f>
        <v>150</v>
      </c>
      <c r="E11">
        <f>IF('Standing Assumptions'!$B$7="yes",'Profit &amp; Loss'!D17*'Standing Assumptions'!$B$5,0)</f>
        <v>150</v>
      </c>
      <c r="F11">
        <f>IF('Standing Assumptions'!$B$7="yes",'Profit &amp; Loss'!E17*'Standing Assumptions'!$B$5,0)</f>
        <v>150</v>
      </c>
      <c r="G11">
        <f>IF('Standing Assumptions'!$B$7="yes",'Profit &amp; Loss'!F17*'Standing Assumptions'!$B$5,0)</f>
        <v>150</v>
      </c>
      <c r="H11">
        <f>IF('Standing Assumptions'!$B$7="yes",'Profit &amp; Loss'!G17*'Standing Assumptions'!$B$5,0)</f>
        <v>150</v>
      </c>
      <c r="I11">
        <f>IF('Standing Assumptions'!$B$7="yes",'Profit &amp; Loss'!H17*'Standing Assumptions'!$B$5,0)</f>
        <v>150</v>
      </c>
      <c r="J11">
        <f>IF('Standing Assumptions'!$B$7="yes",'Profit &amp; Loss'!I17*'Standing Assumptions'!$B$5,0)</f>
        <v>150</v>
      </c>
      <c r="K11">
        <f>IF('Standing Assumptions'!$B$7="yes",'Profit &amp; Loss'!J17*'Standing Assumptions'!$B$5,0)</f>
        <v>150</v>
      </c>
      <c r="L11">
        <f>IF('Standing Assumptions'!$B$7="yes",'Profit &amp; Loss'!K17*'Standing Assumptions'!$B$5,0)</f>
        <v>150</v>
      </c>
      <c r="M11">
        <f>IF('Standing Assumptions'!$B$7="yes",'Profit &amp; Loss'!L17*'Standing Assumptions'!$B$5,0)</f>
        <v>150</v>
      </c>
      <c r="N11">
        <f>IF('Standing Assumptions'!$B$7="yes",'Profit &amp; Loss'!M17*'Standing Assumptions'!$B$5,0)</f>
        <v>150</v>
      </c>
    </row>
    <row r="12" spans="1:14" x14ac:dyDescent="0.15">
      <c r="B12" t="str">
        <f>+'Standing Assumptions'!A18</f>
        <v>Software</v>
      </c>
      <c r="C12">
        <f>IF('Standing Assumptions'!$B$7="yes",'Profit &amp; Loss'!B18*'Standing Assumptions'!$B$5,0)</f>
        <v>20</v>
      </c>
      <c r="D12">
        <f>IF('Standing Assumptions'!$B$7="yes",'Profit &amp; Loss'!C18*'Standing Assumptions'!$B$5,0)</f>
        <v>20</v>
      </c>
      <c r="E12">
        <f>IF('Standing Assumptions'!$B$7="yes",'Profit &amp; Loss'!D18*'Standing Assumptions'!$B$5,0)</f>
        <v>20</v>
      </c>
      <c r="F12">
        <f>IF('Standing Assumptions'!$B$7="yes",'Profit &amp; Loss'!E18*'Standing Assumptions'!$B$5,0)</f>
        <v>20</v>
      </c>
      <c r="G12">
        <f>IF('Standing Assumptions'!$B$7="yes",'Profit &amp; Loss'!F18*'Standing Assumptions'!$B$5,0)</f>
        <v>20</v>
      </c>
      <c r="H12">
        <f>IF('Standing Assumptions'!$B$7="yes",'Profit &amp; Loss'!G18*'Standing Assumptions'!$B$5,0)</f>
        <v>20</v>
      </c>
      <c r="I12">
        <f>IF('Standing Assumptions'!$B$7="yes",'Profit &amp; Loss'!H18*'Standing Assumptions'!$B$5,0)</f>
        <v>20</v>
      </c>
      <c r="J12">
        <f>IF('Standing Assumptions'!$B$7="yes",'Profit &amp; Loss'!I18*'Standing Assumptions'!$B$5,0)</f>
        <v>20</v>
      </c>
      <c r="K12">
        <f>IF('Standing Assumptions'!$B$7="yes",'Profit &amp; Loss'!J18*'Standing Assumptions'!$B$5,0)</f>
        <v>20</v>
      </c>
      <c r="L12">
        <f>IF('Standing Assumptions'!$B$7="yes",'Profit &amp; Loss'!K18*'Standing Assumptions'!$B$5,0)</f>
        <v>20</v>
      </c>
      <c r="M12">
        <f>IF('Standing Assumptions'!$B$7="yes",'Profit &amp; Loss'!L18*'Standing Assumptions'!$B$5,0)</f>
        <v>20</v>
      </c>
      <c r="N12">
        <f>IF('Standing Assumptions'!$B$7="yes",'Profit &amp; Loss'!M18*'Standing Assumptions'!$B$5,0)</f>
        <v>20</v>
      </c>
    </row>
    <row r="13" spans="1:14" x14ac:dyDescent="0.15">
      <c r="B13" t="str">
        <f>+'Standing Assumptions'!A19</f>
        <v>Travel &amp; Entertainment</v>
      </c>
      <c r="C13">
        <f>IF('Standing Assumptions'!$B$7="yes",'Profit &amp; Loss'!B19*'Standing Assumptions'!$B$5,0)</f>
        <v>50</v>
      </c>
      <c r="D13">
        <f>IF('Standing Assumptions'!$B$7="yes",'Profit &amp; Loss'!C19*'Standing Assumptions'!$B$5,0)</f>
        <v>50</v>
      </c>
      <c r="E13">
        <f>IF('Standing Assumptions'!$B$7="yes",'Profit &amp; Loss'!D19*'Standing Assumptions'!$B$5,0)</f>
        <v>50</v>
      </c>
      <c r="F13">
        <f>IF('Standing Assumptions'!$B$7="yes",'Profit &amp; Loss'!E19*'Standing Assumptions'!$B$5,0)</f>
        <v>50</v>
      </c>
      <c r="G13">
        <f>IF('Standing Assumptions'!$B$7="yes",'Profit &amp; Loss'!F19*'Standing Assumptions'!$B$5,0)</f>
        <v>50</v>
      </c>
      <c r="H13">
        <f>IF('Standing Assumptions'!$B$7="yes",'Profit &amp; Loss'!G19*'Standing Assumptions'!$B$5,0)</f>
        <v>50</v>
      </c>
      <c r="I13">
        <f>IF('Standing Assumptions'!$B$7="yes",'Profit &amp; Loss'!H19*'Standing Assumptions'!$B$5,0)</f>
        <v>50</v>
      </c>
      <c r="J13">
        <f>IF('Standing Assumptions'!$B$7="yes",'Profit &amp; Loss'!I19*'Standing Assumptions'!$B$5,0)</f>
        <v>50</v>
      </c>
      <c r="K13">
        <f>IF('Standing Assumptions'!$B$7="yes",'Profit &amp; Loss'!J19*'Standing Assumptions'!$B$5,0)</f>
        <v>50</v>
      </c>
      <c r="L13">
        <f>IF('Standing Assumptions'!$B$7="yes",'Profit &amp; Loss'!K19*'Standing Assumptions'!$B$5,0)</f>
        <v>50</v>
      </c>
      <c r="M13">
        <f>IF('Standing Assumptions'!$B$7="yes",'Profit &amp; Loss'!L19*'Standing Assumptions'!$B$5,0)</f>
        <v>50</v>
      </c>
      <c r="N13">
        <f>IF('Standing Assumptions'!$B$7="yes",'Profit &amp; Loss'!M19*'Standing Assumptions'!$B$5,0)</f>
        <v>50</v>
      </c>
    </row>
    <row r="14" spans="1:14" x14ac:dyDescent="0.15">
      <c r="B14" t="str">
        <f>+'Standing Assumptions'!A20</f>
        <v>Consultants</v>
      </c>
      <c r="C14">
        <f>IF('Standing Assumptions'!$B$7="yes",'Profit &amp; Loss'!B20*'Standing Assumptions'!$B$5,0)</f>
        <v>0</v>
      </c>
      <c r="D14">
        <f>IF('Standing Assumptions'!$B$7="yes",'Profit &amp; Loss'!C20*'Standing Assumptions'!$B$5,0)</f>
        <v>0</v>
      </c>
      <c r="E14">
        <f>IF('Standing Assumptions'!$B$7="yes",'Profit &amp; Loss'!D20*'Standing Assumptions'!$B$5,0)</f>
        <v>0</v>
      </c>
      <c r="F14">
        <f>IF('Standing Assumptions'!$B$7="yes",'Profit &amp; Loss'!E20*'Standing Assumptions'!$B$5,0)</f>
        <v>0</v>
      </c>
      <c r="G14">
        <f>IF('Standing Assumptions'!$B$7="yes",'Profit &amp; Loss'!F20*'Standing Assumptions'!$B$5,0)</f>
        <v>0</v>
      </c>
      <c r="H14">
        <f>IF('Standing Assumptions'!$B$7="yes",'Profit &amp; Loss'!G20*'Standing Assumptions'!$B$5,0)</f>
        <v>0</v>
      </c>
      <c r="I14">
        <f>IF('Standing Assumptions'!$B$7="yes",'Profit &amp; Loss'!H20*'Standing Assumptions'!$B$5,0)</f>
        <v>0</v>
      </c>
      <c r="J14">
        <f>IF('Standing Assumptions'!$B$7="yes",'Profit &amp; Loss'!I20*'Standing Assumptions'!$B$5,0)</f>
        <v>0</v>
      </c>
      <c r="K14">
        <f>IF('Standing Assumptions'!$B$7="yes",'Profit &amp; Loss'!J20*'Standing Assumptions'!$B$5,0)</f>
        <v>0</v>
      </c>
      <c r="L14">
        <f>IF('Standing Assumptions'!$B$7="yes",'Profit &amp; Loss'!K20*'Standing Assumptions'!$B$5,0)</f>
        <v>0</v>
      </c>
      <c r="M14">
        <f>IF('Standing Assumptions'!$B$7="yes",'Profit &amp; Loss'!L20*'Standing Assumptions'!$B$5,0)</f>
        <v>0</v>
      </c>
      <c r="N14">
        <f>IF('Standing Assumptions'!$B$7="yes",'Profit &amp; Loss'!M20*'Standing Assumptions'!$B$5,0)</f>
        <v>0</v>
      </c>
    </row>
    <row r="15" spans="1:14" x14ac:dyDescent="0.15">
      <c r="B15" t="str">
        <f>+'Standing Assumptions'!A21</f>
        <v>Legal &amp; Professional</v>
      </c>
      <c r="C15">
        <f>IF('Standing Assumptions'!$B$7="yes",'Profit &amp; Loss'!B21*'Standing Assumptions'!$B$5,0)</f>
        <v>0</v>
      </c>
      <c r="D15">
        <f>IF('Standing Assumptions'!$B$7="yes",'Profit &amp; Loss'!C21*'Standing Assumptions'!$B$5,0)</f>
        <v>0</v>
      </c>
      <c r="E15">
        <f>IF('Standing Assumptions'!$B$7="yes",'Profit &amp; Loss'!D21*'Standing Assumptions'!$B$5,0)</f>
        <v>600</v>
      </c>
      <c r="F15">
        <f>IF('Standing Assumptions'!$B$7="yes",'Profit &amp; Loss'!E21*'Standing Assumptions'!$B$5,0)</f>
        <v>0</v>
      </c>
      <c r="G15">
        <f>IF('Standing Assumptions'!$B$7="yes",'Profit &amp; Loss'!F21*'Standing Assumptions'!$B$5,0)</f>
        <v>0</v>
      </c>
      <c r="H15">
        <f>IF('Standing Assumptions'!$B$7="yes",'Profit &amp; Loss'!G21*'Standing Assumptions'!$B$5,0)</f>
        <v>0</v>
      </c>
      <c r="I15">
        <f>IF('Standing Assumptions'!$B$7="yes",'Profit &amp; Loss'!H21*'Standing Assumptions'!$B$5,0)</f>
        <v>0</v>
      </c>
      <c r="J15">
        <f>IF('Standing Assumptions'!$B$7="yes",'Profit &amp; Loss'!I21*'Standing Assumptions'!$B$5,0)</f>
        <v>0</v>
      </c>
      <c r="K15">
        <f>IF('Standing Assumptions'!$B$7="yes",'Profit &amp; Loss'!J21*'Standing Assumptions'!$B$5,0)</f>
        <v>0</v>
      </c>
      <c r="L15">
        <f>IF('Standing Assumptions'!$B$7="yes",'Profit &amp; Loss'!K21*'Standing Assumptions'!$B$5,0)</f>
        <v>0</v>
      </c>
      <c r="M15">
        <f>IF('Standing Assumptions'!$B$7="yes",'Profit &amp; Loss'!L21*'Standing Assumptions'!$B$5,0)</f>
        <v>0</v>
      </c>
      <c r="N15">
        <f>IF('Standing Assumptions'!$B$7="yes",'Profit &amp; Loss'!M21*'Standing Assumptions'!$B$5,0)</f>
        <v>0</v>
      </c>
    </row>
    <row r="16" spans="1:14" x14ac:dyDescent="0.15">
      <c r="B16" t="str">
        <f>+'Standing Assumptions'!A22</f>
        <v>Sales &amp; Marketing</v>
      </c>
      <c r="C16">
        <f>IF('Standing Assumptions'!$B$7="yes",'Profit &amp; Loss'!B22*'Standing Assumptions'!$B$5,0)</f>
        <v>400</v>
      </c>
      <c r="D16">
        <f>IF('Standing Assumptions'!$B$7="yes",'Profit &amp; Loss'!C22*'Standing Assumptions'!$B$5,0)</f>
        <v>400</v>
      </c>
      <c r="E16">
        <f>IF('Standing Assumptions'!$B$7="yes",'Profit &amp; Loss'!D22*'Standing Assumptions'!$B$5,0)</f>
        <v>400</v>
      </c>
      <c r="F16">
        <f>IF('Standing Assumptions'!$B$7="yes",'Profit &amp; Loss'!E22*'Standing Assumptions'!$B$5,0)</f>
        <v>400</v>
      </c>
      <c r="G16">
        <f>IF('Standing Assumptions'!$B$7="yes",'Profit &amp; Loss'!F22*'Standing Assumptions'!$B$5,0)</f>
        <v>400</v>
      </c>
      <c r="H16">
        <f>IF('Standing Assumptions'!$B$7="yes",'Profit &amp; Loss'!G22*'Standing Assumptions'!$B$5,0)</f>
        <v>400</v>
      </c>
      <c r="I16">
        <f>IF('Standing Assumptions'!$B$7="yes",'Profit &amp; Loss'!H22*'Standing Assumptions'!$B$5,0)</f>
        <v>400</v>
      </c>
      <c r="J16">
        <f>IF('Standing Assumptions'!$B$7="yes",'Profit &amp; Loss'!I22*'Standing Assumptions'!$B$5,0)</f>
        <v>400</v>
      </c>
      <c r="K16">
        <f>IF('Standing Assumptions'!$B$7="yes",'Profit &amp; Loss'!J22*'Standing Assumptions'!$B$5,0)</f>
        <v>400</v>
      </c>
      <c r="L16">
        <f>IF('Standing Assumptions'!$B$7="yes",'Profit &amp; Loss'!K22*'Standing Assumptions'!$B$5,0)</f>
        <v>400</v>
      </c>
      <c r="M16">
        <f>IF('Standing Assumptions'!$B$7="yes",'Profit &amp; Loss'!L22*'Standing Assumptions'!$B$5,0)</f>
        <v>400</v>
      </c>
      <c r="N16">
        <f>IF('Standing Assumptions'!$B$7="yes",'Profit &amp; Loss'!M22*'Standing Assumptions'!$B$5,0)</f>
        <v>400</v>
      </c>
    </row>
    <row r="17" spans="2:14" x14ac:dyDescent="0.15">
      <c r="B17" t="str">
        <f>+'Standing Assumptions'!A23</f>
        <v>Print &amp; Postage</v>
      </c>
      <c r="C17">
        <f>IF('Standing Assumptions'!$B$7="yes",'Profit &amp; Loss'!B23*'Standing Assumptions'!$B$5,0)</f>
        <v>0</v>
      </c>
      <c r="D17">
        <f>IF('Standing Assumptions'!$B$7="yes",'Profit &amp; Loss'!C23*'Standing Assumptions'!$B$5,0)</f>
        <v>0</v>
      </c>
      <c r="E17">
        <f>IF('Standing Assumptions'!$B$7="yes",'Profit &amp; Loss'!D23*'Standing Assumptions'!$B$5,0)</f>
        <v>0</v>
      </c>
      <c r="F17">
        <f>IF('Standing Assumptions'!$B$7="yes",'Profit &amp; Loss'!E23*'Standing Assumptions'!$B$5,0)</f>
        <v>0</v>
      </c>
      <c r="G17">
        <f>IF('Standing Assumptions'!$B$7="yes",'Profit &amp; Loss'!F23*'Standing Assumptions'!$B$5,0)</f>
        <v>0</v>
      </c>
      <c r="H17">
        <f>IF('Standing Assumptions'!$B$7="yes",'Profit &amp; Loss'!G23*'Standing Assumptions'!$B$5,0)</f>
        <v>0</v>
      </c>
      <c r="I17">
        <f>IF('Standing Assumptions'!$B$7="yes",'Profit &amp; Loss'!H23*'Standing Assumptions'!$B$5,0)</f>
        <v>0</v>
      </c>
      <c r="J17">
        <f>IF('Standing Assumptions'!$B$7="yes",'Profit &amp; Loss'!I23*'Standing Assumptions'!$B$5,0)</f>
        <v>0</v>
      </c>
      <c r="K17">
        <f>IF('Standing Assumptions'!$B$7="yes",'Profit &amp; Loss'!J23*'Standing Assumptions'!$B$5,0)</f>
        <v>0</v>
      </c>
      <c r="L17">
        <f>IF('Standing Assumptions'!$B$7="yes",'Profit &amp; Loss'!K23*'Standing Assumptions'!$B$5,0)</f>
        <v>0</v>
      </c>
      <c r="M17">
        <f>IF('Standing Assumptions'!$B$7="yes",'Profit &amp; Loss'!L23*'Standing Assumptions'!$B$5,0)</f>
        <v>0</v>
      </c>
      <c r="N17">
        <f>IF('Standing Assumptions'!$B$7="yes",'Profit &amp; Loss'!M23*'Standing Assumptions'!$B$5,0)</f>
        <v>0</v>
      </c>
    </row>
    <row r="18" spans="2:14" x14ac:dyDescent="0.15">
      <c r="B18" t="str">
        <f>+'Standing Assumptions'!A24</f>
        <v>Bank Charges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2:14" x14ac:dyDescent="0.15">
      <c r="B19" t="str">
        <f>+'Standing Assumptions'!A25</f>
        <v>Other</v>
      </c>
      <c r="C19">
        <f>IF('Standing Assumptions'!$B$7="yes",'Profit &amp; Loss'!B25*'Standing Assumptions'!$B$5,0)</f>
        <v>0</v>
      </c>
      <c r="D19">
        <f>IF('Standing Assumptions'!$B$7="yes",'Profit &amp; Loss'!C25*'Standing Assumptions'!$B$5,0)</f>
        <v>0</v>
      </c>
      <c r="E19">
        <f>IF('Standing Assumptions'!$B$7="yes",'Profit &amp; Loss'!D25*'Standing Assumptions'!$B$5,0)</f>
        <v>0</v>
      </c>
      <c r="F19">
        <f>IF('Standing Assumptions'!$B$7="yes",'Profit &amp; Loss'!E25*'Standing Assumptions'!$B$5,0)</f>
        <v>0</v>
      </c>
      <c r="G19">
        <f>IF('Standing Assumptions'!$B$7="yes",'Profit &amp; Loss'!F25*'Standing Assumptions'!$B$5,0)</f>
        <v>0</v>
      </c>
      <c r="H19">
        <f>IF('Standing Assumptions'!$B$7="yes",'Profit &amp; Loss'!G25*'Standing Assumptions'!$B$5,0)</f>
        <v>0</v>
      </c>
      <c r="I19">
        <f>IF('Standing Assumptions'!$B$7="yes",'Profit &amp; Loss'!H25*'Standing Assumptions'!$B$5,0)</f>
        <v>0</v>
      </c>
      <c r="J19">
        <f>IF('Standing Assumptions'!$B$7="yes",'Profit &amp; Loss'!I25*'Standing Assumptions'!$B$5,0)</f>
        <v>0</v>
      </c>
      <c r="K19">
        <f>IF('Standing Assumptions'!$B$7="yes",'Profit &amp; Loss'!J25*'Standing Assumptions'!$B$5,0)</f>
        <v>0</v>
      </c>
      <c r="L19">
        <f>IF('Standing Assumptions'!$B$7="yes",'Profit &amp; Loss'!K25*'Standing Assumptions'!$B$5,0)</f>
        <v>0</v>
      </c>
      <c r="M19">
        <f>IF('Standing Assumptions'!$B$7="yes",'Profit &amp; Loss'!L25*'Standing Assumptions'!$B$5,0)</f>
        <v>0</v>
      </c>
      <c r="N19">
        <f>IF('Standing Assumptions'!$B$7="yes",'Profit &amp; Loss'!M25*'Standing Assumptions'!$B$5,0)</f>
        <v>0</v>
      </c>
    </row>
    <row r="22" spans="2:14" x14ac:dyDescent="0.15">
      <c r="B22" s="1" t="s">
        <v>46</v>
      </c>
      <c r="C22">
        <f>C5-SUM(C8:C19)</f>
        <v>1880</v>
      </c>
      <c r="D22">
        <f t="shared" ref="D22:N22" si="0">D5-SUM(D8:D19)</f>
        <v>1880</v>
      </c>
      <c r="E22">
        <f t="shared" si="0"/>
        <v>1280</v>
      </c>
      <c r="F22">
        <f t="shared" si="0"/>
        <v>1880</v>
      </c>
      <c r="G22">
        <f t="shared" si="0"/>
        <v>1880</v>
      </c>
      <c r="H22">
        <f t="shared" si="0"/>
        <v>1880</v>
      </c>
      <c r="I22">
        <f t="shared" si="0"/>
        <v>1880</v>
      </c>
      <c r="J22">
        <f t="shared" si="0"/>
        <v>1880</v>
      </c>
      <c r="K22">
        <f t="shared" si="0"/>
        <v>1880</v>
      </c>
      <c r="L22">
        <f t="shared" si="0"/>
        <v>1880</v>
      </c>
      <c r="M22">
        <f t="shared" si="0"/>
        <v>1880</v>
      </c>
      <c r="N22">
        <f t="shared" si="0"/>
        <v>1880</v>
      </c>
    </row>
    <row r="24" spans="2:14" x14ac:dyDescent="0.15">
      <c r="B24" s="1" t="s">
        <v>47</v>
      </c>
      <c r="C24">
        <f>+'Standing Assumptions'!C27</f>
        <v>4000</v>
      </c>
      <c r="D24">
        <f>+C26</f>
        <v>5880</v>
      </c>
      <c r="E24">
        <f t="shared" ref="E24:N24" si="1">+D26</f>
        <v>3760</v>
      </c>
      <c r="F24">
        <f t="shared" si="1"/>
        <v>5040</v>
      </c>
      <c r="G24">
        <f t="shared" si="1"/>
        <v>6920</v>
      </c>
      <c r="H24">
        <f t="shared" si="1"/>
        <v>3760</v>
      </c>
      <c r="I24">
        <f t="shared" si="1"/>
        <v>5640</v>
      </c>
      <c r="J24">
        <f t="shared" si="1"/>
        <v>7520</v>
      </c>
      <c r="K24">
        <f t="shared" si="1"/>
        <v>3760</v>
      </c>
      <c r="L24">
        <f t="shared" si="1"/>
        <v>5640</v>
      </c>
      <c r="M24">
        <f t="shared" si="1"/>
        <v>7520</v>
      </c>
      <c r="N24">
        <f t="shared" si="1"/>
        <v>3760</v>
      </c>
    </row>
    <row r="25" spans="2:14" x14ac:dyDescent="0.15">
      <c r="B25" s="1" t="s">
        <v>49</v>
      </c>
      <c r="C25">
        <f>IF('Standing Assumptions'!$B$8="Monthly",Workings!C24,IF(C30="yes",C24,0))</f>
        <v>0</v>
      </c>
      <c r="D25">
        <f>IF('Standing Assumptions'!$B$8="Monthly",Workings!D24,IF(D30="yes",C24,0))</f>
        <v>4000</v>
      </c>
      <c r="E25">
        <f>IF('Standing Assumptions'!$B$8="Monthly",Workings!E24,IF(E30="yes",D24,0))</f>
        <v>0</v>
      </c>
      <c r="F25">
        <f>IF('Standing Assumptions'!$B$8="Monthly",Workings!F24,IF(F30="yes",E24,0))</f>
        <v>0</v>
      </c>
      <c r="G25">
        <f>IF('Standing Assumptions'!$B$8="Monthly",Workings!G24,IF(G30="yes",F24,0))</f>
        <v>5040</v>
      </c>
      <c r="H25">
        <f>IF('Standing Assumptions'!$B$8="Monthly",Workings!H24,IF(H30="yes",G24,0))</f>
        <v>0</v>
      </c>
      <c r="I25">
        <f>IF('Standing Assumptions'!$B$8="Monthly",Workings!I24,IF(I30="yes",H24,0))</f>
        <v>0</v>
      </c>
      <c r="J25">
        <f>IF('Standing Assumptions'!$B$8="Monthly",Workings!J24,IF(J30="yes",I24,0))</f>
        <v>5640</v>
      </c>
      <c r="K25">
        <f>IF('Standing Assumptions'!$B$8="Monthly",Workings!K24,IF(K30="yes",J24,0))</f>
        <v>0</v>
      </c>
      <c r="L25">
        <f>IF('Standing Assumptions'!$B$8="Monthly",Workings!L24,IF(L30="yes",K24,0))</f>
        <v>0</v>
      </c>
      <c r="M25">
        <f>IF('Standing Assumptions'!$B$8="Monthly",Workings!M24,IF(M30="yes",L24,0))</f>
        <v>5640</v>
      </c>
      <c r="N25">
        <f>IF('Standing Assumptions'!$B$8="Monthly",Workings!N24,IF(N30="yes",M24,0))</f>
        <v>0</v>
      </c>
    </row>
    <row r="26" spans="2:14" x14ac:dyDescent="0.15">
      <c r="B26" s="1" t="s">
        <v>48</v>
      </c>
      <c r="C26">
        <f>+C22+C24-C25</f>
        <v>5880</v>
      </c>
      <c r="D26">
        <f t="shared" ref="D26:N26" si="2">+D22+D24-D25</f>
        <v>3760</v>
      </c>
      <c r="E26">
        <f t="shared" si="2"/>
        <v>5040</v>
      </c>
      <c r="F26">
        <f t="shared" si="2"/>
        <v>6920</v>
      </c>
      <c r="G26">
        <f t="shared" si="2"/>
        <v>3760</v>
      </c>
      <c r="H26">
        <f t="shared" si="2"/>
        <v>5640</v>
      </c>
      <c r="I26">
        <f t="shared" si="2"/>
        <v>7520</v>
      </c>
      <c r="J26">
        <f t="shared" si="2"/>
        <v>3760</v>
      </c>
      <c r="K26">
        <f t="shared" si="2"/>
        <v>5640</v>
      </c>
      <c r="L26">
        <f t="shared" si="2"/>
        <v>7520</v>
      </c>
      <c r="M26">
        <f t="shared" si="2"/>
        <v>3760</v>
      </c>
      <c r="N26">
        <f t="shared" si="2"/>
        <v>5640</v>
      </c>
    </row>
    <row r="29" spans="2:14" x14ac:dyDescent="0.15">
      <c r="B29" s="14" t="s">
        <v>50</v>
      </c>
      <c r="C29" t="str">
        <f>IF('Standing Assumptions'!$B$27=Workings!C3,"Yes","No")</f>
        <v>No</v>
      </c>
      <c r="D29" t="str">
        <f>IF('Standing Assumptions'!$B$27=Workings!D3,"Yes","No")</f>
        <v>Yes</v>
      </c>
      <c r="E29" t="str">
        <f>IF('Standing Assumptions'!$B$27=Workings!E3,"Yes","No")</f>
        <v>No</v>
      </c>
      <c r="F29" t="str">
        <f>IF('Standing Assumptions'!$B$27=Workings!F3,"Yes","No")</f>
        <v>No</v>
      </c>
      <c r="G29" t="str">
        <f>IF('Standing Assumptions'!$B$27=Workings!G3,"Yes","No")</f>
        <v>No</v>
      </c>
      <c r="H29" t="str">
        <f>IF('Standing Assumptions'!$B$27=Workings!H3,"Yes","No")</f>
        <v>No</v>
      </c>
      <c r="I29" t="str">
        <f>IF('Standing Assumptions'!$B$27=Workings!I3,"Yes","No")</f>
        <v>No</v>
      </c>
      <c r="J29" t="str">
        <f>IF('Standing Assumptions'!$B$27=Workings!J3,"Yes","No")</f>
        <v>No</v>
      </c>
      <c r="K29" t="str">
        <f>IF('Standing Assumptions'!$B$27=Workings!K3,"Yes","No")</f>
        <v>No</v>
      </c>
      <c r="L29" t="str">
        <f>IF('Standing Assumptions'!$B$27=Workings!L3,"Yes","No")</f>
        <v>No</v>
      </c>
      <c r="M29" t="str">
        <f>IF('Standing Assumptions'!$B$27=Workings!M3,"Yes","No")</f>
        <v>No</v>
      </c>
      <c r="N29" t="str">
        <f>IF('Standing Assumptions'!$B$27=Workings!N3,"Yes","No")</f>
        <v>No</v>
      </c>
    </row>
    <row r="30" spans="2:14" x14ac:dyDescent="0.15">
      <c r="B30" s="14"/>
      <c r="C30" t="str">
        <f>IF(C29="yes","Yes","No")</f>
        <v>No</v>
      </c>
      <c r="D30" t="str">
        <f t="shared" ref="D30:E30" si="3">IF(D29="yes","Yes","No")</f>
        <v>Yes</v>
      </c>
      <c r="E30" t="str">
        <f t="shared" si="3"/>
        <v>No</v>
      </c>
      <c r="F30" t="str">
        <f>+C30</f>
        <v>No</v>
      </c>
      <c r="G30" t="str">
        <f t="shared" ref="G30:N30" si="4">+D30</f>
        <v>Yes</v>
      </c>
      <c r="H30" t="str">
        <f t="shared" si="4"/>
        <v>No</v>
      </c>
      <c r="I30" t="str">
        <f t="shared" si="4"/>
        <v>No</v>
      </c>
      <c r="J30" t="str">
        <f t="shared" si="4"/>
        <v>Yes</v>
      </c>
      <c r="K30" t="str">
        <f t="shared" si="4"/>
        <v>No</v>
      </c>
      <c r="L30" t="str">
        <f t="shared" si="4"/>
        <v>No</v>
      </c>
      <c r="M30" t="str">
        <f t="shared" si="4"/>
        <v>Yes</v>
      </c>
      <c r="N30" t="str">
        <f t="shared" si="4"/>
        <v>No</v>
      </c>
    </row>
    <row r="34" spans="1:14" x14ac:dyDescent="0.15">
      <c r="A34" s="1" t="s">
        <v>53</v>
      </c>
    </row>
    <row r="35" spans="1:14" x14ac:dyDescent="0.15">
      <c r="C35" s="10">
        <f>+C3</f>
        <v>1</v>
      </c>
      <c r="D35" s="10">
        <f t="shared" ref="D35:N35" si="5">+D3</f>
        <v>2</v>
      </c>
      <c r="E35" s="10">
        <f t="shared" si="5"/>
        <v>3</v>
      </c>
      <c r="F35" s="10">
        <f t="shared" si="5"/>
        <v>4</v>
      </c>
      <c r="G35" s="10">
        <f t="shared" si="5"/>
        <v>5</v>
      </c>
      <c r="H35" s="10">
        <f t="shared" si="5"/>
        <v>6</v>
      </c>
      <c r="I35" s="10">
        <f t="shared" si="5"/>
        <v>7</v>
      </c>
      <c r="J35" s="10">
        <f t="shared" si="5"/>
        <v>8</v>
      </c>
      <c r="K35" s="10">
        <f t="shared" si="5"/>
        <v>9</v>
      </c>
      <c r="L35" s="10">
        <f t="shared" si="5"/>
        <v>10</v>
      </c>
      <c r="M35" s="10">
        <f t="shared" si="5"/>
        <v>11</v>
      </c>
      <c r="N35" s="10">
        <f t="shared" si="5"/>
        <v>12</v>
      </c>
    </row>
    <row r="36" spans="1:14" x14ac:dyDescent="0.15">
      <c r="B36" s="1" t="s">
        <v>54</v>
      </c>
      <c r="C36">
        <f ca="1">IF('Standing Assumptions'!$B$11&gt;C35,'Standing Assumptions'!$C$11/'Standing Assumptions'!$B$11,'Standing Assumptions'!$C$11)+IF('Standing Assumptions'!$B$7="yes",(1+'Standing Assumptions'!$B$5),1)*IFERROR(OFFSET('Profit &amp; Loss'!B5,,-'Standing Assumptions'!$B$11)*1,0)</f>
        <v>5000</v>
      </c>
      <c r="D36">
        <f ca="1">IF('Standing Assumptions'!$B$11&gt;C35,'Standing Assumptions'!$C$11/'Standing Assumptions'!$B$11,0)+IF('Standing Assumptions'!$B$7="yes",(1+'Standing Assumptions'!$B$5),1)*IFERROR(OFFSET('Profit &amp; Loss'!C5,,-'Standing Assumptions'!$B$11)*1,0)</f>
        <v>5000</v>
      </c>
      <c r="E36">
        <f ca="1">IF('Standing Assumptions'!$B$11&gt;D35,'Standing Assumptions'!$C$11/'Standing Assumptions'!$B$11,0)+IF('Standing Assumptions'!$B$7="yes",(1+'Standing Assumptions'!$B$5),1)*IFERROR(OFFSET('Profit &amp; Loss'!D5,,-'Standing Assumptions'!$B$11)*1,0)</f>
        <v>15000</v>
      </c>
      <c r="F36">
        <f ca="1">IF('Standing Assumptions'!$B$11&gt;E35,'Standing Assumptions'!$C$11/'Standing Assumptions'!$B$11,0)+IF('Standing Assumptions'!$B$7="yes",(1+'Standing Assumptions'!$B$5),1)*IFERROR(OFFSET('Profit &amp; Loss'!E5,,-'Standing Assumptions'!$B$11)*1,0)</f>
        <v>15000</v>
      </c>
      <c r="G36">
        <f ca="1">IF('Standing Assumptions'!$B$11&gt;F35,'Standing Assumptions'!$C$11/'Standing Assumptions'!$B$11,0)+IF('Standing Assumptions'!$B$7="yes",(1+'Standing Assumptions'!$B$5),1)*IFERROR(OFFSET('Profit &amp; Loss'!F5,,-'Standing Assumptions'!$B$11)*1,0)</f>
        <v>15000</v>
      </c>
      <c r="H36">
        <f ca="1">IF('Standing Assumptions'!$B$11&gt;G35,'Standing Assumptions'!$C$11/'Standing Assumptions'!$B$11,0)+IF('Standing Assumptions'!$B$7="yes",(1+'Standing Assumptions'!$B$5),1)*IFERROR(OFFSET('Profit &amp; Loss'!G5,,-'Standing Assumptions'!$B$11)*1,0)</f>
        <v>15000</v>
      </c>
      <c r="I36">
        <f ca="1">IF('Standing Assumptions'!$B$11&gt;H35,'Standing Assumptions'!$C$11/'Standing Assumptions'!$B$11,0)+IF('Standing Assumptions'!$B$7="yes",(1+'Standing Assumptions'!$B$5),1)*IFERROR(OFFSET('Profit &amp; Loss'!H5,,-'Standing Assumptions'!$B$11)*1,0)</f>
        <v>15000</v>
      </c>
      <c r="J36">
        <f ca="1">IF('Standing Assumptions'!$B$11&gt;I35,'Standing Assumptions'!$C$11/'Standing Assumptions'!$B$11,0)+IF('Standing Assumptions'!$B$7="yes",(1+'Standing Assumptions'!$B$5),1)*IFERROR(OFFSET('Profit &amp; Loss'!I5,,-'Standing Assumptions'!$B$11)*1,0)</f>
        <v>15000</v>
      </c>
      <c r="K36">
        <f ca="1">IF('Standing Assumptions'!$B$11&gt;J35,'Standing Assumptions'!$C$11/'Standing Assumptions'!$B$11,0)+IF('Standing Assumptions'!$B$7="yes",(1+'Standing Assumptions'!$B$5),1)*IFERROR(OFFSET('Profit &amp; Loss'!J5,,-'Standing Assumptions'!$B$11)*1,0)</f>
        <v>15000</v>
      </c>
      <c r="L36">
        <f ca="1">IF('Standing Assumptions'!$B$11&gt;K35,'Standing Assumptions'!$C$11/'Standing Assumptions'!$B$11,0)+IF('Standing Assumptions'!$B$7="yes",(1+'Standing Assumptions'!$B$5),1)*IFERROR(OFFSET('Profit &amp; Loss'!K5,,-'Standing Assumptions'!$B$11)*1,0)</f>
        <v>15000</v>
      </c>
      <c r="M36">
        <f ca="1">IF('Standing Assumptions'!$B$11&gt;L35,'Standing Assumptions'!$C$11/'Standing Assumptions'!$B$11,0)+IF('Standing Assumptions'!$B$7="yes",(1+'Standing Assumptions'!$B$5),1)*IFERROR(OFFSET('Profit &amp; Loss'!L5,,-'Standing Assumptions'!$B$11)*1,0)</f>
        <v>15000</v>
      </c>
      <c r="N36">
        <f ca="1">IF('Standing Assumptions'!$B$11&gt;M35,'Standing Assumptions'!$C$11/'Standing Assumptions'!$B$11,0)+IF('Standing Assumptions'!$B$7="yes",(1+'Standing Assumptions'!$B$5),1)*IFERROR(OFFSET('Profit &amp; Loss'!M5,,-'Standing Assumptions'!$B$11)*1,0)</f>
        <v>15000</v>
      </c>
    </row>
    <row r="37" spans="1:14" x14ac:dyDescent="0.15">
      <c r="B37" t="str">
        <f>+B7</f>
        <v>Materials</v>
      </c>
      <c r="C37">
        <f ca="1">IF('Standing Assumptions'!$B$13&gt;C35,'Standing Assumptions'!$C$13/'Standing Assumptions'!$B$13,'Standing Assumptions'!$C$13)+IF('Standing Assumptions'!$B$7="yes",(1+'Standing Assumptions'!$B$5),1)*IFERROR(OFFSET('Profit &amp; Loss'!B7,,-'Standing Assumptions'!$B$13)*1,0)</f>
        <v>100</v>
      </c>
      <c r="D37">
        <f ca="1">IF('Standing Assumptions'!$B$13&gt;C36,'Standing Assumptions'!$C$13/'Standing Assumptions'!$B$13,0)+IF('Standing Assumptions'!$B$7="yes",(1+'Standing Assumptions'!$B$5),1)*IFERROR(OFFSET('Profit &amp; Loss'!C7,,-'Standing Assumptions'!$B$13)*1,0)</f>
        <v>180</v>
      </c>
      <c r="E37">
        <f ca="1">IF('Standing Assumptions'!$B$13&gt;D36,'Standing Assumptions'!$C$13/'Standing Assumptions'!$B$13,0)+IF('Standing Assumptions'!$B$7="yes",(1+'Standing Assumptions'!$B$5),1)*IFERROR(OFFSET('Profit &amp; Loss'!D7,,-'Standing Assumptions'!$B$13)*1,0)</f>
        <v>180</v>
      </c>
      <c r="F37">
        <f ca="1">IF('Standing Assumptions'!$B$13&gt;E36,'Standing Assumptions'!$C$13/'Standing Assumptions'!$B$13,0)+IF('Standing Assumptions'!$B$7="yes",(1+'Standing Assumptions'!$B$5),1)*IFERROR(OFFSET('Profit &amp; Loss'!E7,,-'Standing Assumptions'!$B$13)*1,0)</f>
        <v>180</v>
      </c>
      <c r="G37">
        <f ca="1">IF('Standing Assumptions'!$B$13&gt;F36,'Standing Assumptions'!$C$13/'Standing Assumptions'!$B$13,0)+IF('Standing Assumptions'!$B$7="yes",(1+'Standing Assumptions'!$B$5),1)*IFERROR(OFFSET('Profit &amp; Loss'!F7,,-'Standing Assumptions'!$B$13)*1,0)</f>
        <v>180</v>
      </c>
      <c r="H37">
        <f ca="1">IF('Standing Assumptions'!$B$13&gt;G36,'Standing Assumptions'!$C$13/'Standing Assumptions'!$B$13,0)+IF('Standing Assumptions'!$B$7="yes",(1+'Standing Assumptions'!$B$5),1)*IFERROR(OFFSET('Profit &amp; Loss'!G7,,-'Standing Assumptions'!$B$13)*1,0)</f>
        <v>180</v>
      </c>
      <c r="I37">
        <f ca="1">IF('Standing Assumptions'!$B$13&gt;H36,'Standing Assumptions'!$C$13/'Standing Assumptions'!$B$13,0)+IF('Standing Assumptions'!$B$7="yes",(1+'Standing Assumptions'!$B$5),1)*IFERROR(OFFSET('Profit &amp; Loss'!H7,,-'Standing Assumptions'!$B$13)*1,0)</f>
        <v>180</v>
      </c>
      <c r="J37">
        <f ca="1">IF('Standing Assumptions'!$B$13&gt;I36,'Standing Assumptions'!$C$13/'Standing Assumptions'!$B$13,0)+IF('Standing Assumptions'!$B$7="yes",(1+'Standing Assumptions'!$B$5),1)*IFERROR(OFFSET('Profit &amp; Loss'!I7,,-'Standing Assumptions'!$B$13)*1,0)</f>
        <v>180</v>
      </c>
      <c r="K37">
        <f ca="1">IF('Standing Assumptions'!$B$13&gt;J36,'Standing Assumptions'!$C$13/'Standing Assumptions'!$B$13,0)+IF('Standing Assumptions'!$B$7="yes",(1+'Standing Assumptions'!$B$5),1)*IFERROR(OFFSET('Profit &amp; Loss'!J7,,-'Standing Assumptions'!$B$13)*1,0)</f>
        <v>180</v>
      </c>
      <c r="L37">
        <f ca="1">IF('Standing Assumptions'!$B$13&gt;K36,'Standing Assumptions'!$C$13/'Standing Assumptions'!$B$13,0)+IF('Standing Assumptions'!$B$7="yes",(1+'Standing Assumptions'!$B$5),1)*IFERROR(OFFSET('Profit &amp; Loss'!K7,,-'Standing Assumptions'!$B$13)*1,0)</f>
        <v>180</v>
      </c>
      <c r="M37">
        <f ca="1">IF('Standing Assumptions'!$B$13&gt;L36,'Standing Assumptions'!$C$13/'Standing Assumptions'!$B$13,0)+IF('Standing Assumptions'!$B$7="yes",(1+'Standing Assumptions'!$B$5),1)*IFERROR(OFFSET('Profit &amp; Loss'!L7,,-'Standing Assumptions'!$B$13)*1,0)</f>
        <v>180</v>
      </c>
      <c r="N37">
        <f ca="1">IF('Standing Assumptions'!$B$13&gt;M36,'Standing Assumptions'!$C$13/'Standing Assumptions'!$B$13,0)+IF('Standing Assumptions'!$B$7="yes",(1+'Standing Assumptions'!$B$5),1)*IFERROR(OFFSET('Profit &amp; Loss'!M7,,-'Standing Assumptions'!$B$13)*1,0)</f>
        <v>180</v>
      </c>
    </row>
    <row r="38" spans="1:14" x14ac:dyDescent="0.15">
      <c r="B38" t="str">
        <f t="shared" ref="B38:B49" si="6">+B8</f>
        <v>Production Wages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4" x14ac:dyDescent="0.15">
      <c r="B39" t="str">
        <f t="shared" si="6"/>
        <v>Direct Expenses</v>
      </c>
      <c r="C39">
        <f ca="1">IF('Standing Assumptions'!$B$15&gt;C35,'Standing Assumptions'!$C$15/'Standing Assumptions'!$B$15,'Standing Assumptions'!$C$15)+IF('Standing Assumptions'!$B$7="yes",(1+'Standing Assumptions'!$B$5),1)*IFERROR(OFFSET('Profit &amp; Loss'!B9,,-'Standing Assumptions'!$B$15)*1,0)</f>
        <v>150</v>
      </c>
      <c r="D39">
        <f ca="1">IF('Standing Assumptions'!$B$15&gt;C35,'Standing Assumptions'!$C$15/'Standing Assumptions'!$B$15,0)+IF('Standing Assumptions'!$B$7="yes",(1+'Standing Assumptions'!$B$5),1)*IFERROR(OFFSET('Profit &amp; Loss'!C9,,-'Standing Assumptions'!$B$15)*1,0)</f>
        <v>0</v>
      </c>
      <c r="E39">
        <f ca="1">IF('Standing Assumptions'!$B$15&gt;D35,'Standing Assumptions'!$C$15/'Standing Assumptions'!$B$15,0)+IF('Standing Assumptions'!$B$7="yes",(1+'Standing Assumptions'!$B$5),1)*IFERROR(OFFSET('Profit &amp; Loss'!D9,,-'Standing Assumptions'!$B$15)*1,0)</f>
        <v>0</v>
      </c>
      <c r="F39">
        <f ca="1">IF('Standing Assumptions'!$B$15&gt;E35,'Standing Assumptions'!$C$15/'Standing Assumptions'!$B$15,0)+IF('Standing Assumptions'!$B$7="yes",(1+'Standing Assumptions'!$B$5),1)*IFERROR(OFFSET('Profit &amp; Loss'!E9,,-'Standing Assumptions'!$B$15)*1,0)</f>
        <v>0</v>
      </c>
      <c r="G39">
        <f ca="1">IF('Standing Assumptions'!$B$15&gt;F35,'Standing Assumptions'!$C$15/'Standing Assumptions'!$B$15,0)+IF('Standing Assumptions'!$B$7="yes",(1+'Standing Assumptions'!$B$5),1)*IFERROR(OFFSET('Profit &amp; Loss'!F9,,-'Standing Assumptions'!$B$15)*1,0)</f>
        <v>0</v>
      </c>
      <c r="H39">
        <f ca="1">IF('Standing Assumptions'!$B$15&gt;G35,'Standing Assumptions'!$C$15/'Standing Assumptions'!$B$15,0)+IF('Standing Assumptions'!$B$7="yes",(1+'Standing Assumptions'!$B$5),1)*IFERROR(OFFSET('Profit &amp; Loss'!G9,,-'Standing Assumptions'!$B$15)*1,0)</f>
        <v>0</v>
      </c>
      <c r="I39">
        <f ca="1">IF('Standing Assumptions'!$B$15&gt;H35,'Standing Assumptions'!$C$15/'Standing Assumptions'!$B$15,0)+IF('Standing Assumptions'!$B$7="yes",(1+'Standing Assumptions'!$B$5),1)*IFERROR(OFFSET('Profit &amp; Loss'!H9,,-'Standing Assumptions'!$B$15)*1,0)</f>
        <v>0</v>
      </c>
      <c r="J39">
        <f ca="1">IF('Standing Assumptions'!$B$15&gt;I35,'Standing Assumptions'!$C$15/'Standing Assumptions'!$B$15,0)+IF('Standing Assumptions'!$B$7="yes",(1+'Standing Assumptions'!$B$5),1)*IFERROR(OFFSET('Profit &amp; Loss'!I9,,-'Standing Assumptions'!$B$15)*1,0)</f>
        <v>0</v>
      </c>
      <c r="K39">
        <f ca="1">IF('Standing Assumptions'!$B$15&gt;J35,'Standing Assumptions'!$C$15/'Standing Assumptions'!$B$15,0)+IF('Standing Assumptions'!$B$7="yes",(1+'Standing Assumptions'!$B$5),1)*IFERROR(OFFSET('Profit &amp; Loss'!J9,,-'Standing Assumptions'!$B$15)*1,0)</f>
        <v>0</v>
      </c>
      <c r="L39">
        <f ca="1">IF('Standing Assumptions'!$B$15&gt;K35,'Standing Assumptions'!$C$15/'Standing Assumptions'!$B$15,0)+IF('Standing Assumptions'!$B$7="yes",(1+'Standing Assumptions'!$B$5),1)*IFERROR(OFFSET('Profit &amp; Loss'!K9,,-'Standing Assumptions'!$B$15)*1,0)</f>
        <v>0</v>
      </c>
      <c r="M39">
        <f ca="1">IF('Standing Assumptions'!$B$15&gt;L35,'Standing Assumptions'!$C$15/'Standing Assumptions'!$B$15,0)+IF('Standing Assumptions'!$B$7="yes",(1+'Standing Assumptions'!$B$5),1)*IFERROR(OFFSET('Profit &amp; Loss'!L9,,-'Standing Assumptions'!$B$15)*1,0)</f>
        <v>0</v>
      </c>
      <c r="N39">
        <f ca="1">IF('Standing Assumptions'!$B$15&gt;M35,'Standing Assumptions'!$C$15/'Standing Assumptions'!$B$15,0)+IF('Standing Assumptions'!$B$7="yes",(1+'Standing Assumptions'!$B$5),1)*IFERROR(OFFSET('Profit &amp; Loss'!M9,,-'Standing Assumptions'!$B$15)*1,0)</f>
        <v>0</v>
      </c>
    </row>
    <row r="40" spans="1:14" x14ac:dyDescent="0.15">
      <c r="B40" t="str">
        <f t="shared" si="6"/>
        <v>Salaries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4" x14ac:dyDescent="0.15">
      <c r="B41" t="str">
        <f t="shared" si="6"/>
        <v>Rent</v>
      </c>
      <c r="C41">
        <f ca="1">IF('Standing Assumptions'!$B$17&gt;C35,'Standing Assumptions'!$C$17/'Standing Assumptions'!$B$17,'Standing Assumptions'!$C$17)+IF('Standing Assumptions'!$B$7="yes",(1+'Standing Assumptions'!$B$5),1)*IFERROR(OFFSET('Profit &amp; Loss'!B17,,-'Standing Assumptions'!$B$17)*1,0)</f>
        <v>900</v>
      </c>
      <c r="D41">
        <f ca="1">IF('Standing Assumptions'!$B17&gt;C$35,'Standing Assumptions'!$C17/'Standing Assumptions'!$B17,0)+IF('Standing Assumptions'!$B$7="yes",(1+'Standing Assumptions'!$B$5),1)*IFERROR(OFFSET('Profit &amp; Loss'!C17,,-'Standing Assumptions'!$B17)*1,0)</f>
        <v>900</v>
      </c>
      <c r="E41">
        <f ca="1">IF('Standing Assumptions'!$B17&gt;D$35,'Standing Assumptions'!$C17/'Standing Assumptions'!$B17,0)+IF('Standing Assumptions'!$B$7="yes",(1+'Standing Assumptions'!$B$5),1)*IFERROR(OFFSET('Profit &amp; Loss'!D17,,-'Standing Assumptions'!$B17)*1,0)</f>
        <v>900</v>
      </c>
      <c r="F41">
        <f ca="1">IF('Standing Assumptions'!$B17&gt;E$35,'Standing Assumptions'!$C17/'Standing Assumptions'!$B17,0)+IF('Standing Assumptions'!$B$7="yes",(1+'Standing Assumptions'!$B$5),1)*IFERROR(OFFSET('Profit &amp; Loss'!E17,,-'Standing Assumptions'!$B17)*1,0)</f>
        <v>900</v>
      </c>
      <c r="G41">
        <f ca="1">IF('Standing Assumptions'!$B17&gt;F$35,'Standing Assumptions'!$C17/'Standing Assumptions'!$B17,0)+IF('Standing Assumptions'!$B$7="yes",(1+'Standing Assumptions'!$B$5),1)*IFERROR(OFFSET('Profit &amp; Loss'!F17,,-'Standing Assumptions'!$B17)*1,0)</f>
        <v>900</v>
      </c>
      <c r="H41">
        <f ca="1">IF('Standing Assumptions'!$B17&gt;G$35,'Standing Assumptions'!$C17/'Standing Assumptions'!$B17,0)+IF('Standing Assumptions'!$B$7="yes",(1+'Standing Assumptions'!$B$5),1)*IFERROR(OFFSET('Profit &amp; Loss'!G17,,-'Standing Assumptions'!$B17)*1,0)</f>
        <v>900</v>
      </c>
      <c r="I41">
        <f ca="1">IF('Standing Assumptions'!$B17&gt;H$35,'Standing Assumptions'!$C17/'Standing Assumptions'!$B17,0)+IF('Standing Assumptions'!$B$7="yes",(1+'Standing Assumptions'!$B$5),1)*IFERROR(OFFSET('Profit &amp; Loss'!H17,,-'Standing Assumptions'!$B17)*1,0)</f>
        <v>900</v>
      </c>
      <c r="J41">
        <f ca="1">IF('Standing Assumptions'!$B17&gt;I$35,'Standing Assumptions'!$C17/'Standing Assumptions'!$B17,0)+IF('Standing Assumptions'!$B$7="yes",(1+'Standing Assumptions'!$B$5),1)*IFERROR(OFFSET('Profit &amp; Loss'!I17,,-'Standing Assumptions'!$B17)*1,0)</f>
        <v>900</v>
      </c>
      <c r="K41">
        <f ca="1">IF('Standing Assumptions'!$B17&gt;J$35,'Standing Assumptions'!$C17/'Standing Assumptions'!$B17,0)+IF('Standing Assumptions'!$B$7="yes",(1+'Standing Assumptions'!$B$5),1)*IFERROR(OFFSET('Profit &amp; Loss'!J17,,-'Standing Assumptions'!$B17)*1,0)</f>
        <v>900</v>
      </c>
      <c r="L41">
        <f ca="1">IF('Standing Assumptions'!$B17&gt;K$35,'Standing Assumptions'!$C17/'Standing Assumptions'!$B17,0)+IF('Standing Assumptions'!$B$7="yes",(1+'Standing Assumptions'!$B$5),1)*IFERROR(OFFSET('Profit &amp; Loss'!K17,,-'Standing Assumptions'!$B17)*1,0)</f>
        <v>900</v>
      </c>
      <c r="M41">
        <f ca="1">IF('Standing Assumptions'!$B17&gt;L$35,'Standing Assumptions'!$C17/'Standing Assumptions'!$B17,0)+IF('Standing Assumptions'!$B$7="yes",(1+'Standing Assumptions'!$B$5),1)*IFERROR(OFFSET('Profit &amp; Loss'!L17,,-'Standing Assumptions'!$B17)*1,0)</f>
        <v>900</v>
      </c>
      <c r="N41">
        <f ca="1">IF('Standing Assumptions'!$B17&gt;M$35,'Standing Assumptions'!$C17/'Standing Assumptions'!$B17,0)+IF('Standing Assumptions'!$B$7="yes",(1+'Standing Assumptions'!$B$5),1)*IFERROR(OFFSET('Profit &amp; Loss'!M17,,-'Standing Assumptions'!$B17)*1,0)</f>
        <v>900</v>
      </c>
    </row>
    <row r="42" spans="1:14" x14ac:dyDescent="0.15">
      <c r="B42" t="str">
        <f t="shared" si="6"/>
        <v>Software</v>
      </c>
      <c r="C42">
        <f ca="1">IF('Standing Assumptions'!$B18&gt;C$35,'Standing Assumptions'!$C18/'Standing Assumptions'!$B18,'Standing Assumptions'!$C18)+IF('Standing Assumptions'!$B$7="yes",(1+'Standing Assumptions'!$B$5),1)*IFERROR(OFFSET('Profit &amp; Loss'!B18,,-'Standing Assumptions'!$B18)*1,0)</f>
        <v>120</v>
      </c>
      <c r="D42">
        <f ca="1">IF('Standing Assumptions'!$B18&gt;C$35,'Standing Assumptions'!$C18/'Standing Assumptions'!$B18,0)+IF('Standing Assumptions'!$B$7="yes",(1+'Standing Assumptions'!$B$5),1)*IFERROR(OFFSET('Profit &amp; Loss'!C18,,-'Standing Assumptions'!$B18)*1,0)</f>
        <v>120</v>
      </c>
      <c r="E42">
        <f ca="1">IF('Standing Assumptions'!$B18&gt;D$35,'Standing Assumptions'!$C18/'Standing Assumptions'!$B18,0)+IF('Standing Assumptions'!$B$7="yes",(1+'Standing Assumptions'!$B$5),1)*IFERROR(OFFSET('Profit &amp; Loss'!D18,,-'Standing Assumptions'!$B18)*1,0)</f>
        <v>120</v>
      </c>
      <c r="F42">
        <f ca="1">IF('Standing Assumptions'!$B18&gt;E$35,'Standing Assumptions'!$C18/'Standing Assumptions'!$B18,0)+IF('Standing Assumptions'!$B$7="yes",(1+'Standing Assumptions'!$B$5),1)*IFERROR(OFFSET('Profit &amp; Loss'!E18,,-'Standing Assumptions'!$B18)*1,0)</f>
        <v>120</v>
      </c>
      <c r="G42">
        <f ca="1">IF('Standing Assumptions'!$B18&gt;F$35,'Standing Assumptions'!$C18/'Standing Assumptions'!$B18,0)+IF('Standing Assumptions'!$B$7="yes",(1+'Standing Assumptions'!$B$5),1)*IFERROR(OFFSET('Profit &amp; Loss'!F18,,-'Standing Assumptions'!$B18)*1,0)</f>
        <v>120</v>
      </c>
      <c r="H42">
        <f ca="1">IF('Standing Assumptions'!$B18&gt;G$35,'Standing Assumptions'!$C18/'Standing Assumptions'!$B18,0)+IF('Standing Assumptions'!$B$7="yes",(1+'Standing Assumptions'!$B$5),1)*IFERROR(OFFSET('Profit &amp; Loss'!G18,,-'Standing Assumptions'!$B18)*1,0)</f>
        <v>120</v>
      </c>
      <c r="I42">
        <f ca="1">IF('Standing Assumptions'!$B18&gt;H$35,'Standing Assumptions'!$C18/'Standing Assumptions'!$B18,0)+IF('Standing Assumptions'!$B$7="yes",(1+'Standing Assumptions'!$B$5),1)*IFERROR(OFFSET('Profit &amp; Loss'!H18,,-'Standing Assumptions'!$B18)*1,0)</f>
        <v>120</v>
      </c>
      <c r="J42">
        <f ca="1">IF('Standing Assumptions'!$B18&gt;I$35,'Standing Assumptions'!$C18/'Standing Assumptions'!$B18,0)+IF('Standing Assumptions'!$B$7="yes",(1+'Standing Assumptions'!$B$5),1)*IFERROR(OFFSET('Profit &amp; Loss'!I18,,-'Standing Assumptions'!$B18)*1,0)</f>
        <v>120</v>
      </c>
      <c r="K42">
        <f ca="1">IF('Standing Assumptions'!$B18&gt;J$35,'Standing Assumptions'!$C18/'Standing Assumptions'!$B18,0)+IF('Standing Assumptions'!$B$7="yes",(1+'Standing Assumptions'!$B$5),1)*IFERROR(OFFSET('Profit &amp; Loss'!J18,,-'Standing Assumptions'!$B18)*1,0)</f>
        <v>120</v>
      </c>
      <c r="L42">
        <f ca="1">IF('Standing Assumptions'!$B18&gt;K$35,'Standing Assumptions'!$C18/'Standing Assumptions'!$B18,0)+IF('Standing Assumptions'!$B$7="yes",(1+'Standing Assumptions'!$B$5),1)*IFERROR(OFFSET('Profit &amp; Loss'!K18,,-'Standing Assumptions'!$B18)*1,0)</f>
        <v>120</v>
      </c>
      <c r="M42">
        <f ca="1">IF('Standing Assumptions'!$B18&gt;L$35,'Standing Assumptions'!$C18/'Standing Assumptions'!$B18,0)+IF('Standing Assumptions'!$B$7="yes",(1+'Standing Assumptions'!$B$5),1)*IFERROR(OFFSET('Profit &amp; Loss'!L18,,-'Standing Assumptions'!$B18)*1,0)</f>
        <v>120</v>
      </c>
      <c r="N42">
        <f ca="1">IF('Standing Assumptions'!$B18&gt;M$35,'Standing Assumptions'!$C18/'Standing Assumptions'!$B18,0)+IF('Standing Assumptions'!$B$7="yes",(1+'Standing Assumptions'!$B$5),1)*IFERROR(OFFSET('Profit &amp; Loss'!M18,,-'Standing Assumptions'!$B18)*1,0)</f>
        <v>120</v>
      </c>
    </row>
    <row r="43" spans="1:14" x14ac:dyDescent="0.15">
      <c r="B43" t="str">
        <f t="shared" si="6"/>
        <v>Travel &amp; Entertainment</v>
      </c>
      <c r="C43">
        <f ca="1">IF('Standing Assumptions'!$B19&gt;C$35,'Standing Assumptions'!$C19/'Standing Assumptions'!$B19,'Standing Assumptions'!$C19)+IF('Standing Assumptions'!$B$7="yes",(1+'Standing Assumptions'!$B$5),1)*IFERROR(OFFSET('Profit &amp; Loss'!B19,,-'Standing Assumptions'!$B19)*1,0)</f>
        <v>300</v>
      </c>
      <c r="D43">
        <f ca="1">IF('Standing Assumptions'!$B19&gt;C$35,'Standing Assumptions'!$C19/'Standing Assumptions'!$B19,0)+IF('Standing Assumptions'!$B$7="yes",(1+'Standing Assumptions'!$B$5),1)*IFERROR(OFFSET('Profit &amp; Loss'!C19,,-'Standing Assumptions'!$B19)*1,0)</f>
        <v>300</v>
      </c>
      <c r="E43">
        <f ca="1">IF('Standing Assumptions'!$B19&gt;D$35,'Standing Assumptions'!$C19/'Standing Assumptions'!$B19,0)+IF('Standing Assumptions'!$B$7="yes",(1+'Standing Assumptions'!$B$5),1)*IFERROR(OFFSET('Profit &amp; Loss'!D19,,-'Standing Assumptions'!$B19)*1,0)</f>
        <v>300</v>
      </c>
      <c r="F43">
        <f ca="1">IF('Standing Assumptions'!$B19&gt;E$35,'Standing Assumptions'!$C19/'Standing Assumptions'!$B19,0)+IF('Standing Assumptions'!$B$7="yes",(1+'Standing Assumptions'!$B$5),1)*IFERROR(OFFSET('Profit &amp; Loss'!E19,,-'Standing Assumptions'!$B19)*1,0)</f>
        <v>300</v>
      </c>
      <c r="G43">
        <f ca="1">IF('Standing Assumptions'!$B19&gt;F$35,'Standing Assumptions'!$C19/'Standing Assumptions'!$B19,0)+IF('Standing Assumptions'!$B$7="yes",(1+'Standing Assumptions'!$B$5),1)*IFERROR(OFFSET('Profit &amp; Loss'!F19,,-'Standing Assumptions'!$B19)*1,0)</f>
        <v>300</v>
      </c>
      <c r="H43">
        <f ca="1">IF('Standing Assumptions'!$B19&gt;G$35,'Standing Assumptions'!$C19/'Standing Assumptions'!$B19,0)+IF('Standing Assumptions'!$B$7="yes",(1+'Standing Assumptions'!$B$5),1)*IFERROR(OFFSET('Profit &amp; Loss'!G19,,-'Standing Assumptions'!$B19)*1,0)</f>
        <v>300</v>
      </c>
      <c r="I43">
        <f ca="1">IF('Standing Assumptions'!$B19&gt;H$35,'Standing Assumptions'!$C19/'Standing Assumptions'!$B19,0)+IF('Standing Assumptions'!$B$7="yes",(1+'Standing Assumptions'!$B$5),1)*IFERROR(OFFSET('Profit &amp; Loss'!H19,,-'Standing Assumptions'!$B19)*1,0)</f>
        <v>300</v>
      </c>
      <c r="J43">
        <f ca="1">IF('Standing Assumptions'!$B19&gt;I$35,'Standing Assumptions'!$C19/'Standing Assumptions'!$B19,0)+IF('Standing Assumptions'!$B$7="yes",(1+'Standing Assumptions'!$B$5),1)*IFERROR(OFFSET('Profit &amp; Loss'!I19,,-'Standing Assumptions'!$B19)*1,0)</f>
        <v>300</v>
      </c>
      <c r="K43">
        <f ca="1">IF('Standing Assumptions'!$B19&gt;J$35,'Standing Assumptions'!$C19/'Standing Assumptions'!$B19,0)+IF('Standing Assumptions'!$B$7="yes",(1+'Standing Assumptions'!$B$5),1)*IFERROR(OFFSET('Profit &amp; Loss'!J19,,-'Standing Assumptions'!$B19)*1,0)</f>
        <v>300</v>
      </c>
      <c r="L43">
        <f ca="1">IF('Standing Assumptions'!$B19&gt;K$35,'Standing Assumptions'!$C19/'Standing Assumptions'!$B19,0)+IF('Standing Assumptions'!$B$7="yes",(1+'Standing Assumptions'!$B$5),1)*IFERROR(OFFSET('Profit &amp; Loss'!K19,,-'Standing Assumptions'!$B19)*1,0)</f>
        <v>300</v>
      </c>
      <c r="M43">
        <f ca="1">IF('Standing Assumptions'!$B19&gt;L$35,'Standing Assumptions'!$C19/'Standing Assumptions'!$B19,0)+IF('Standing Assumptions'!$B$7="yes",(1+'Standing Assumptions'!$B$5),1)*IFERROR(OFFSET('Profit &amp; Loss'!L19,,-'Standing Assumptions'!$B19)*1,0)</f>
        <v>300</v>
      </c>
      <c r="N43">
        <f ca="1">IF('Standing Assumptions'!$B19&gt;M$35,'Standing Assumptions'!$C19/'Standing Assumptions'!$B19,0)+IF('Standing Assumptions'!$B$7="yes",(1+'Standing Assumptions'!$B$5),1)*IFERROR(OFFSET('Profit &amp; Loss'!M19,,-'Standing Assumptions'!$B19)*1,0)</f>
        <v>300</v>
      </c>
    </row>
    <row r="44" spans="1:14" x14ac:dyDescent="0.15">
      <c r="B44" t="str">
        <f t="shared" si="6"/>
        <v>Consultants</v>
      </c>
      <c r="C44">
        <f ca="1">IF('Standing Assumptions'!$B20&gt;C$35,'Standing Assumptions'!$C20/'Standing Assumptions'!$B20,'Standing Assumptions'!$C20)+IF('Standing Assumptions'!$B$7="yes",(1+'Standing Assumptions'!$B$5),1)*IFERROR(OFFSET('Profit &amp; Loss'!B20,,-'Standing Assumptions'!$B20)*1,0)</f>
        <v>1200</v>
      </c>
      <c r="D44">
        <f ca="1">IF('Standing Assumptions'!$B20&gt;C$35,'Standing Assumptions'!$C20/'Standing Assumptions'!$B20,0)+IF('Standing Assumptions'!$B$7="yes",(1+'Standing Assumptions'!$B$5),1)*IFERROR(OFFSET('Profit &amp; Loss'!C20,,-'Standing Assumptions'!$B20)*1,0)</f>
        <v>0</v>
      </c>
      <c r="E44">
        <f ca="1">IF('Standing Assumptions'!$B20&gt;D$35,'Standing Assumptions'!$C20/'Standing Assumptions'!$B20,0)+IF('Standing Assumptions'!$B$7="yes",(1+'Standing Assumptions'!$B$5),1)*IFERROR(OFFSET('Profit &amp; Loss'!D20,,-'Standing Assumptions'!$B20)*1,0)</f>
        <v>0</v>
      </c>
      <c r="F44">
        <f ca="1">IF('Standing Assumptions'!$B20&gt;E$35,'Standing Assumptions'!$C20/'Standing Assumptions'!$B20,0)+IF('Standing Assumptions'!$B$7="yes",(1+'Standing Assumptions'!$B$5),1)*IFERROR(OFFSET('Profit &amp; Loss'!E20,,-'Standing Assumptions'!$B20)*1,0)</f>
        <v>0</v>
      </c>
      <c r="G44">
        <f ca="1">IF('Standing Assumptions'!$B20&gt;F$35,'Standing Assumptions'!$C20/'Standing Assumptions'!$B20,0)+IF('Standing Assumptions'!$B$7="yes",(1+'Standing Assumptions'!$B$5),1)*IFERROR(OFFSET('Profit &amp; Loss'!F20,,-'Standing Assumptions'!$B20)*1,0)</f>
        <v>0</v>
      </c>
      <c r="H44">
        <f ca="1">IF('Standing Assumptions'!$B20&gt;G$35,'Standing Assumptions'!$C20/'Standing Assumptions'!$B20,0)+IF('Standing Assumptions'!$B$7="yes",(1+'Standing Assumptions'!$B$5),1)*IFERROR(OFFSET('Profit &amp; Loss'!G20,,-'Standing Assumptions'!$B20)*1,0)</f>
        <v>0</v>
      </c>
      <c r="I44">
        <f ca="1">IF('Standing Assumptions'!$B20&gt;H$35,'Standing Assumptions'!$C20/'Standing Assumptions'!$B20,0)+IF('Standing Assumptions'!$B$7="yes",(1+'Standing Assumptions'!$B$5),1)*IFERROR(OFFSET('Profit &amp; Loss'!H20,,-'Standing Assumptions'!$B20)*1,0)</f>
        <v>0</v>
      </c>
      <c r="J44">
        <f ca="1">IF('Standing Assumptions'!$B20&gt;I$35,'Standing Assumptions'!$C20/'Standing Assumptions'!$B20,0)+IF('Standing Assumptions'!$B$7="yes",(1+'Standing Assumptions'!$B$5),1)*IFERROR(OFFSET('Profit &amp; Loss'!I20,,-'Standing Assumptions'!$B20)*1,0)</f>
        <v>0</v>
      </c>
      <c r="K44">
        <f ca="1">IF('Standing Assumptions'!$B20&gt;J$35,'Standing Assumptions'!$C20/'Standing Assumptions'!$B20,0)+IF('Standing Assumptions'!$B$7="yes",(1+'Standing Assumptions'!$B$5),1)*IFERROR(OFFSET('Profit &amp; Loss'!J20,,-'Standing Assumptions'!$B20)*1,0)</f>
        <v>0</v>
      </c>
      <c r="L44">
        <f ca="1">IF('Standing Assumptions'!$B20&gt;K$35,'Standing Assumptions'!$C20/'Standing Assumptions'!$B20,0)+IF('Standing Assumptions'!$B$7="yes",(1+'Standing Assumptions'!$B$5),1)*IFERROR(OFFSET('Profit &amp; Loss'!K20,,-'Standing Assumptions'!$B20)*1,0)</f>
        <v>0</v>
      </c>
      <c r="M44">
        <f ca="1">IF('Standing Assumptions'!$B20&gt;L$35,'Standing Assumptions'!$C20/'Standing Assumptions'!$B20,0)+IF('Standing Assumptions'!$B$7="yes",(1+'Standing Assumptions'!$B$5),1)*IFERROR(OFFSET('Profit &amp; Loss'!L20,,-'Standing Assumptions'!$B20)*1,0)</f>
        <v>0</v>
      </c>
      <c r="N44">
        <f ca="1">IF('Standing Assumptions'!$B20&gt;M$35,'Standing Assumptions'!$C20/'Standing Assumptions'!$B20,0)+IF('Standing Assumptions'!$B$7="yes",(1+'Standing Assumptions'!$B$5),1)*IFERROR(OFFSET('Profit &amp; Loss'!M20,,-'Standing Assumptions'!$B20)*1,0)</f>
        <v>0</v>
      </c>
    </row>
    <row r="45" spans="1:14" x14ac:dyDescent="0.15">
      <c r="B45" t="str">
        <f t="shared" si="6"/>
        <v>Legal &amp; Professional</v>
      </c>
      <c r="C45">
        <f ca="1">IF('Standing Assumptions'!$B21&gt;C$35,'Standing Assumptions'!$C21/'Standing Assumptions'!$B21,'Standing Assumptions'!$C21)+IF('Standing Assumptions'!$B$7="yes",(1+'Standing Assumptions'!$B$5),1)*IFERROR(OFFSET('Profit &amp; Loss'!B21,,-'Standing Assumptions'!$B21)*1,0)</f>
        <v>0</v>
      </c>
      <c r="D45">
        <f ca="1">IF('Standing Assumptions'!$B21&gt;C$35,'Standing Assumptions'!$C21/'Standing Assumptions'!$B21,0)+IF('Standing Assumptions'!$B$7="yes",(1+'Standing Assumptions'!$B$5),1)*IFERROR(OFFSET('Profit &amp; Loss'!C21,,-'Standing Assumptions'!$B21)*1,0)</f>
        <v>0</v>
      </c>
      <c r="E45">
        <f ca="1">IF('Standing Assumptions'!$B21&gt;D$35,'Standing Assumptions'!$C21/'Standing Assumptions'!$B21,0)+IF('Standing Assumptions'!$B$7="yes",(1+'Standing Assumptions'!$B$5),1)*IFERROR(OFFSET('Profit &amp; Loss'!D21,,-'Standing Assumptions'!$B21)*1,0)</f>
        <v>3600</v>
      </c>
      <c r="F45">
        <f ca="1">IF('Standing Assumptions'!$B21&gt;E$35,'Standing Assumptions'!$C21/'Standing Assumptions'!$B21,0)+IF('Standing Assumptions'!$B$7="yes",(1+'Standing Assumptions'!$B$5),1)*IFERROR(OFFSET('Profit &amp; Loss'!E21,,-'Standing Assumptions'!$B21)*1,0)</f>
        <v>0</v>
      </c>
      <c r="G45">
        <f ca="1">IF('Standing Assumptions'!$B21&gt;F$35,'Standing Assumptions'!$C21/'Standing Assumptions'!$B21,0)+IF('Standing Assumptions'!$B$7="yes",(1+'Standing Assumptions'!$B$5),1)*IFERROR(OFFSET('Profit &amp; Loss'!F21,,-'Standing Assumptions'!$B21)*1,0)</f>
        <v>0</v>
      </c>
      <c r="H45">
        <f ca="1">IF('Standing Assumptions'!$B21&gt;G$35,'Standing Assumptions'!$C21/'Standing Assumptions'!$B21,0)+IF('Standing Assumptions'!$B$7="yes",(1+'Standing Assumptions'!$B$5),1)*IFERROR(OFFSET('Profit &amp; Loss'!G21,,-'Standing Assumptions'!$B21)*1,0)</f>
        <v>0</v>
      </c>
      <c r="I45">
        <f ca="1">IF('Standing Assumptions'!$B21&gt;H$35,'Standing Assumptions'!$C21/'Standing Assumptions'!$B21,0)+IF('Standing Assumptions'!$B$7="yes",(1+'Standing Assumptions'!$B$5),1)*IFERROR(OFFSET('Profit &amp; Loss'!H21,,-'Standing Assumptions'!$B21)*1,0)</f>
        <v>0</v>
      </c>
      <c r="J45">
        <f ca="1">IF('Standing Assumptions'!$B21&gt;I$35,'Standing Assumptions'!$C21/'Standing Assumptions'!$B21,0)+IF('Standing Assumptions'!$B$7="yes",(1+'Standing Assumptions'!$B$5),1)*IFERROR(OFFSET('Profit &amp; Loss'!I21,,-'Standing Assumptions'!$B21)*1,0)</f>
        <v>0</v>
      </c>
      <c r="K45">
        <f ca="1">IF('Standing Assumptions'!$B21&gt;J$35,'Standing Assumptions'!$C21/'Standing Assumptions'!$B21,0)+IF('Standing Assumptions'!$B$7="yes",(1+'Standing Assumptions'!$B$5),1)*IFERROR(OFFSET('Profit &amp; Loss'!J21,,-'Standing Assumptions'!$B21)*1,0)</f>
        <v>0</v>
      </c>
      <c r="L45">
        <f ca="1">IF('Standing Assumptions'!$B21&gt;K$35,'Standing Assumptions'!$C21/'Standing Assumptions'!$B21,0)+IF('Standing Assumptions'!$B$7="yes",(1+'Standing Assumptions'!$B$5),1)*IFERROR(OFFSET('Profit &amp; Loss'!K21,,-'Standing Assumptions'!$B21)*1,0)</f>
        <v>0</v>
      </c>
      <c r="M45">
        <f ca="1">IF('Standing Assumptions'!$B21&gt;L$35,'Standing Assumptions'!$C21/'Standing Assumptions'!$B21,0)+IF('Standing Assumptions'!$B$7="yes",(1+'Standing Assumptions'!$B$5),1)*IFERROR(OFFSET('Profit &amp; Loss'!L21,,-'Standing Assumptions'!$B21)*1,0)</f>
        <v>0</v>
      </c>
      <c r="N45">
        <f ca="1">IF('Standing Assumptions'!$B21&gt;M$35,'Standing Assumptions'!$C21/'Standing Assumptions'!$B21,0)+IF('Standing Assumptions'!$B$7="yes",(1+'Standing Assumptions'!$B$5),1)*IFERROR(OFFSET('Profit &amp; Loss'!M21,,-'Standing Assumptions'!$B21)*1,0)</f>
        <v>0</v>
      </c>
    </row>
    <row r="46" spans="1:14" x14ac:dyDescent="0.15">
      <c r="B46" t="str">
        <f t="shared" si="6"/>
        <v>Sales &amp; Marketing</v>
      </c>
      <c r="C46">
        <f ca="1">IF('Standing Assumptions'!$B22&gt;C$35,'Standing Assumptions'!$C22/'Standing Assumptions'!$B22,'Standing Assumptions'!$C22)+IF('Standing Assumptions'!$B$7="yes",(1+'Standing Assumptions'!$B$5),1)*IFERROR(OFFSET('Profit &amp; Loss'!B22,,-'Standing Assumptions'!$B22)*1,0)</f>
        <v>100</v>
      </c>
      <c r="D46">
        <f ca="1">IF('Standing Assumptions'!$B22&gt;C$35,'Standing Assumptions'!$C22/'Standing Assumptions'!$B22,0)+IF('Standing Assumptions'!$B$7="yes",(1+'Standing Assumptions'!$B$5),1)*IFERROR(OFFSET('Profit &amp; Loss'!C22,,-'Standing Assumptions'!$B22)*1,0)</f>
        <v>2400</v>
      </c>
      <c r="E46">
        <f ca="1">IF('Standing Assumptions'!$B22&gt;D$35,'Standing Assumptions'!$C22/'Standing Assumptions'!$B22,0)+IF('Standing Assumptions'!$B$7="yes",(1+'Standing Assumptions'!$B$5),1)*IFERROR(OFFSET('Profit &amp; Loss'!D22,,-'Standing Assumptions'!$B22)*1,0)</f>
        <v>2400</v>
      </c>
      <c r="F46">
        <f ca="1">IF('Standing Assumptions'!$B22&gt;E$35,'Standing Assumptions'!$C22/'Standing Assumptions'!$B22,0)+IF('Standing Assumptions'!$B$7="yes",(1+'Standing Assumptions'!$B$5),1)*IFERROR(OFFSET('Profit &amp; Loss'!E22,,-'Standing Assumptions'!$B22)*1,0)</f>
        <v>2400</v>
      </c>
      <c r="G46">
        <f ca="1">IF('Standing Assumptions'!$B22&gt;F$35,'Standing Assumptions'!$C22/'Standing Assumptions'!$B22,0)+IF('Standing Assumptions'!$B$7="yes",(1+'Standing Assumptions'!$B$5),1)*IFERROR(OFFSET('Profit &amp; Loss'!F22,,-'Standing Assumptions'!$B22)*1,0)</f>
        <v>2400</v>
      </c>
      <c r="H46">
        <f ca="1">IF('Standing Assumptions'!$B22&gt;G$35,'Standing Assumptions'!$C22/'Standing Assumptions'!$B22,0)+IF('Standing Assumptions'!$B$7="yes",(1+'Standing Assumptions'!$B$5),1)*IFERROR(OFFSET('Profit &amp; Loss'!G22,,-'Standing Assumptions'!$B22)*1,0)</f>
        <v>2400</v>
      </c>
      <c r="I46">
        <f ca="1">IF('Standing Assumptions'!$B22&gt;H$35,'Standing Assumptions'!$C22/'Standing Assumptions'!$B22,0)+IF('Standing Assumptions'!$B$7="yes",(1+'Standing Assumptions'!$B$5),1)*IFERROR(OFFSET('Profit &amp; Loss'!H22,,-'Standing Assumptions'!$B22)*1,0)</f>
        <v>2400</v>
      </c>
      <c r="J46">
        <f ca="1">IF('Standing Assumptions'!$B22&gt;I$35,'Standing Assumptions'!$C22/'Standing Assumptions'!$B22,0)+IF('Standing Assumptions'!$B$7="yes",(1+'Standing Assumptions'!$B$5),1)*IFERROR(OFFSET('Profit &amp; Loss'!I22,,-'Standing Assumptions'!$B22)*1,0)</f>
        <v>2400</v>
      </c>
      <c r="K46">
        <f ca="1">IF('Standing Assumptions'!$B22&gt;J$35,'Standing Assumptions'!$C22/'Standing Assumptions'!$B22,0)+IF('Standing Assumptions'!$B$7="yes",(1+'Standing Assumptions'!$B$5),1)*IFERROR(OFFSET('Profit &amp; Loss'!J22,,-'Standing Assumptions'!$B22)*1,0)</f>
        <v>2400</v>
      </c>
      <c r="L46">
        <f ca="1">IF('Standing Assumptions'!$B22&gt;K$35,'Standing Assumptions'!$C22/'Standing Assumptions'!$B22,0)+IF('Standing Assumptions'!$B$7="yes",(1+'Standing Assumptions'!$B$5),1)*IFERROR(OFFSET('Profit &amp; Loss'!K22,,-'Standing Assumptions'!$B22)*1,0)</f>
        <v>2400</v>
      </c>
      <c r="M46">
        <f ca="1">IF('Standing Assumptions'!$B22&gt;L$35,'Standing Assumptions'!$C22/'Standing Assumptions'!$B22,0)+IF('Standing Assumptions'!$B$7="yes",(1+'Standing Assumptions'!$B$5),1)*IFERROR(OFFSET('Profit &amp; Loss'!L22,,-'Standing Assumptions'!$B22)*1,0)</f>
        <v>2400</v>
      </c>
      <c r="N46">
        <f ca="1">IF('Standing Assumptions'!$B22&gt;M$35,'Standing Assumptions'!$C22/'Standing Assumptions'!$B22,0)+IF('Standing Assumptions'!$B$7="yes",(1+'Standing Assumptions'!$B$5),1)*IFERROR(OFFSET('Profit &amp; Loss'!M22,,-'Standing Assumptions'!$B22)*1,0)</f>
        <v>2400</v>
      </c>
    </row>
    <row r="47" spans="1:14" x14ac:dyDescent="0.15">
      <c r="B47" t="str">
        <f t="shared" si="6"/>
        <v>Print &amp; Postage</v>
      </c>
      <c r="C47">
        <f ca="1">IF('Standing Assumptions'!$B23&gt;C$35,'Standing Assumptions'!$C23/'Standing Assumptions'!$B23,'Standing Assumptions'!$C23)+IF('Standing Assumptions'!$B$7="yes",(1+'Standing Assumptions'!$B$5),1)*IFERROR(OFFSET('Profit &amp; Loss'!B23,,-'Standing Assumptions'!$B23)*1,0)</f>
        <v>0</v>
      </c>
      <c r="D47">
        <f ca="1">IF('Standing Assumptions'!$B23&gt;C$35,'Standing Assumptions'!$C23/'Standing Assumptions'!$B23,0)+IF('Standing Assumptions'!$B$7="yes",(1+'Standing Assumptions'!$B$5),1)*IFERROR(OFFSET('Profit &amp; Loss'!C23,,-'Standing Assumptions'!$B23)*1,0)</f>
        <v>0</v>
      </c>
      <c r="E47">
        <f ca="1">IF('Standing Assumptions'!$B23&gt;D$35,'Standing Assumptions'!$C23/'Standing Assumptions'!$B23,0)+IF('Standing Assumptions'!$B$7="yes",(1+'Standing Assumptions'!$B$5),1)*IFERROR(OFFSET('Profit &amp; Loss'!D23,,-'Standing Assumptions'!$B23)*1,0)</f>
        <v>0</v>
      </c>
      <c r="F47">
        <f ca="1">IF('Standing Assumptions'!$B23&gt;E$35,'Standing Assumptions'!$C23/'Standing Assumptions'!$B23,0)+IF('Standing Assumptions'!$B$7="yes",(1+'Standing Assumptions'!$B$5),1)*IFERROR(OFFSET('Profit &amp; Loss'!E23,,-'Standing Assumptions'!$B23)*1,0)</f>
        <v>0</v>
      </c>
      <c r="G47">
        <f ca="1">IF('Standing Assumptions'!$B23&gt;F$35,'Standing Assumptions'!$C23/'Standing Assumptions'!$B23,0)+IF('Standing Assumptions'!$B$7="yes",(1+'Standing Assumptions'!$B$5),1)*IFERROR(OFFSET('Profit &amp; Loss'!F23,,-'Standing Assumptions'!$B23)*1,0)</f>
        <v>0</v>
      </c>
      <c r="H47">
        <f ca="1">IF('Standing Assumptions'!$B23&gt;G$35,'Standing Assumptions'!$C23/'Standing Assumptions'!$B23,0)+IF('Standing Assumptions'!$B$7="yes",(1+'Standing Assumptions'!$B$5),1)*IFERROR(OFFSET('Profit &amp; Loss'!G23,,-'Standing Assumptions'!$B23)*1,0)</f>
        <v>0</v>
      </c>
      <c r="I47">
        <f ca="1">IF('Standing Assumptions'!$B23&gt;H$35,'Standing Assumptions'!$C23/'Standing Assumptions'!$B23,0)+IF('Standing Assumptions'!$B$7="yes",(1+'Standing Assumptions'!$B$5),1)*IFERROR(OFFSET('Profit &amp; Loss'!H23,,-'Standing Assumptions'!$B23)*1,0)</f>
        <v>0</v>
      </c>
      <c r="J47">
        <f ca="1">IF('Standing Assumptions'!$B23&gt;I$35,'Standing Assumptions'!$C23/'Standing Assumptions'!$B23,0)+IF('Standing Assumptions'!$B$7="yes",(1+'Standing Assumptions'!$B$5),1)*IFERROR(OFFSET('Profit &amp; Loss'!I23,,-'Standing Assumptions'!$B23)*1,0)</f>
        <v>0</v>
      </c>
      <c r="K47">
        <f ca="1">IF('Standing Assumptions'!$B23&gt;J$35,'Standing Assumptions'!$C23/'Standing Assumptions'!$B23,0)+IF('Standing Assumptions'!$B$7="yes",(1+'Standing Assumptions'!$B$5),1)*IFERROR(OFFSET('Profit &amp; Loss'!J23,,-'Standing Assumptions'!$B23)*1,0)</f>
        <v>0</v>
      </c>
      <c r="L47">
        <f ca="1">IF('Standing Assumptions'!$B23&gt;K$35,'Standing Assumptions'!$C23/'Standing Assumptions'!$B23,0)+IF('Standing Assumptions'!$B$7="yes",(1+'Standing Assumptions'!$B$5),1)*IFERROR(OFFSET('Profit &amp; Loss'!K23,,-'Standing Assumptions'!$B23)*1,0)</f>
        <v>0</v>
      </c>
      <c r="M47">
        <f ca="1">IF('Standing Assumptions'!$B23&gt;L$35,'Standing Assumptions'!$C23/'Standing Assumptions'!$B23,0)+IF('Standing Assumptions'!$B$7="yes",(1+'Standing Assumptions'!$B$5),1)*IFERROR(OFFSET('Profit &amp; Loss'!L23,,-'Standing Assumptions'!$B23)*1,0)</f>
        <v>0</v>
      </c>
      <c r="N47">
        <f ca="1">IF('Standing Assumptions'!$B23&gt;M$35,'Standing Assumptions'!$C23/'Standing Assumptions'!$B23,0)+IF('Standing Assumptions'!$B$7="yes",(1+'Standing Assumptions'!$B$5),1)*IFERROR(OFFSET('Profit &amp; Loss'!M23,,-'Standing Assumptions'!$B23)*1,0)</f>
        <v>0</v>
      </c>
    </row>
    <row r="48" spans="1:14" x14ac:dyDescent="0.15">
      <c r="B48" t="str">
        <f t="shared" si="6"/>
        <v>Bank Charges</v>
      </c>
      <c r="C48">
        <f ca="1">IF('Standing Assumptions'!$B24&gt;C$35,'Standing Assumptions'!$C24/'Standing Assumptions'!$B24,'Standing Assumptions'!$C24)+IF('Standing Assumptions'!$B$7="yes",(1+'Standing Assumptions'!$B$5),1)*IFERROR(OFFSET('Profit &amp; Loss'!B24,,-'Standing Assumptions'!$B24)*1,0)</f>
        <v>12</v>
      </c>
      <c r="D48">
        <f ca="1">IF('Standing Assumptions'!$B24&gt;C$35,'Standing Assumptions'!$C24/'Standing Assumptions'!$B24,0)+IF('Standing Assumptions'!$B$7="yes",(1+'Standing Assumptions'!$B$5),1)*IFERROR(OFFSET('Profit &amp; Loss'!C24,,-'Standing Assumptions'!$B24)*1,0)</f>
        <v>12</v>
      </c>
      <c r="E48">
        <f ca="1">IF('Standing Assumptions'!$B24&gt;D$35,'Standing Assumptions'!$C24/'Standing Assumptions'!$B24,0)+IF('Standing Assumptions'!$B$7="yes",(1+'Standing Assumptions'!$B$5),1)*IFERROR(OFFSET('Profit &amp; Loss'!D24,,-'Standing Assumptions'!$B24)*1,0)</f>
        <v>12</v>
      </c>
      <c r="F48">
        <f ca="1">IF('Standing Assumptions'!$B24&gt;E$35,'Standing Assumptions'!$C24/'Standing Assumptions'!$B24,0)+IF('Standing Assumptions'!$B$7="yes",(1+'Standing Assumptions'!$B$5),1)*IFERROR(OFFSET('Profit &amp; Loss'!E24,,-'Standing Assumptions'!$B24)*1,0)</f>
        <v>12</v>
      </c>
      <c r="G48">
        <f ca="1">IF('Standing Assumptions'!$B24&gt;F$35,'Standing Assumptions'!$C24/'Standing Assumptions'!$B24,0)+IF('Standing Assumptions'!$B$7="yes",(1+'Standing Assumptions'!$B$5),1)*IFERROR(OFFSET('Profit &amp; Loss'!F24,,-'Standing Assumptions'!$B24)*1,0)</f>
        <v>12</v>
      </c>
      <c r="H48">
        <f ca="1">IF('Standing Assumptions'!$B24&gt;G$35,'Standing Assumptions'!$C24/'Standing Assumptions'!$B24,0)+IF('Standing Assumptions'!$B$7="yes",(1+'Standing Assumptions'!$B$5),1)*IFERROR(OFFSET('Profit &amp; Loss'!G24,,-'Standing Assumptions'!$B24)*1,0)</f>
        <v>12</v>
      </c>
      <c r="I48">
        <f ca="1">IF('Standing Assumptions'!$B24&gt;H$35,'Standing Assumptions'!$C24/'Standing Assumptions'!$B24,0)+IF('Standing Assumptions'!$B$7="yes",(1+'Standing Assumptions'!$B$5),1)*IFERROR(OFFSET('Profit &amp; Loss'!H24,,-'Standing Assumptions'!$B24)*1,0)</f>
        <v>12</v>
      </c>
      <c r="J48">
        <f ca="1">IF('Standing Assumptions'!$B24&gt;I$35,'Standing Assumptions'!$C24/'Standing Assumptions'!$B24,0)+IF('Standing Assumptions'!$B$7="yes",(1+'Standing Assumptions'!$B$5),1)*IFERROR(OFFSET('Profit &amp; Loss'!I24,,-'Standing Assumptions'!$B24)*1,0)</f>
        <v>12</v>
      </c>
      <c r="K48">
        <f ca="1">IF('Standing Assumptions'!$B24&gt;J$35,'Standing Assumptions'!$C24/'Standing Assumptions'!$B24,0)+IF('Standing Assumptions'!$B$7="yes",(1+'Standing Assumptions'!$B$5),1)*IFERROR(OFFSET('Profit &amp; Loss'!J24,,-'Standing Assumptions'!$B24)*1,0)</f>
        <v>12</v>
      </c>
      <c r="L48">
        <f ca="1">IF('Standing Assumptions'!$B24&gt;K$35,'Standing Assumptions'!$C24/'Standing Assumptions'!$B24,0)+IF('Standing Assumptions'!$B$7="yes",(1+'Standing Assumptions'!$B$5),1)*IFERROR(OFFSET('Profit &amp; Loss'!K24,,-'Standing Assumptions'!$B24)*1,0)</f>
        <v>12</v>
      </c>
      <c r="M48">
        <f ca="1">IF('Standing Assumptions'!$B24&gt;L$35,'Standing Assumptions'!$C24/'Standing Assumptions'!$B24,0)+IF('Standing Assumptions'!$B$7="yes",(1+'Standing Assumptions'!$B$5),1)*IFERROR(OFFSET('Profit &amp; Loss'!L24,,-'Standing Assumptions'!$B24)*1,0)</f>
        <v>12</v>
      </c>
      <c r="N48">
        <f ca="1">IF('Standing Assumptions'!$B24&gt;M$35,'Standing Assumptions'!$C24/'Standing Assumptions'!$B24,0)+IF('Standing Assumptions'!$B$7="yes",(1+'Standing Assumptions'!$B$5),1)*IFERROR(OFFSET('Profit &amp; Loss'!M24,,-'Standing Assumptions'!$B24)*1,0)</f>
        <v>12</v>
      </c>
    </row>
    <row r="49" spans="2:14" x14ac:dyDescent="0.15">
      <c r="B49" t="str">
        <f t="shared" si="6"/>
        <v>Other</v>
      </c>
      <c r="C49">
        <f ca="1">IF('Standing Assumptions'!$B25&gt;C$35,'Standing Assumptions'!$C25/'Standing Assumptions'!$B25,'Standing Assumptions'!$C25)+IF('Standing Assumptions'!$B$7="yes",(1+'Standing Assumptions'!$B$5),1)*IFERROR(OFFSET('Profit &amp; Loss'!B25,,-'Standing Assumptions'!$B25)*1,0)</f>
        <v>0</v>
      </c>
      <c r="D49">
        <f ca="1">IF('Standing Assumptions'!$B25&gt;C$35,'Standing Assumptions'!$C25/'Standing Assumptions'!$B25,0)+IF('Standing Assumptions'!$B$7="yes",(1+'Standing Assumptions'!$B$5),1)*IFERROR(OFFSET('Profit &amp; Loss'!C25,,-'Standing Assumptions'!$B25)*1,0)</f>
        <v>0</v>
      </c>
      <c r="E49">
        <f ca="1">IF('Standing Assumptions'!$B25&gt;D$35,'Standing Assumptions'!$C25/'Standing Assumptions'!$B25,0)+IF('Standing Assumptions'!$B$7="yes",(1+'Standing Assumptions'!$B$5),1)*IFERROR(OFFSET('Profit &amp; Loss'!D25,,-'Standing Assumptions'!$B25)*1,0)</f>
        <v>0</v>
      </c>
      <c r="F49">
        <f ca="1">IF('Standing Assumptions'!$B25&gt;E$35,'Standing Assumptions'!$C25/'Standing Assumptions'!$B25,0)+IF('Standing Assumptions'!$B$7="yes",(1+'Standing Assumptions'!$B$5),1)*IFERROR(OFFSET('Profit &amp; Loss'!E25,,-'Standing Assumptions'!$B25)*1,0)</f>
        <v>0</v>
      </c>
      <c r="G49">
        <f ca="1">IF('Standing Assumptions'!$B25&gt;F$35,'Standing Assumptions'!$C25/'Standing Assumptions'!$B25,0)+IF('Standing Assumptions'!$B$7="yes",(1+'Standing Assumptions'!$B$5),1)*IFERROR(OFFSET('Profit &amp; Loss'!F25,,-'Standing Assumptions'!$B25)*1,0)</f>
        <v>0</v>
      </c>
      <c r="H49">
        <f ca="1">IF('Standing Assumptions'!$B25&gt;G$35,'Standing Assumptions'!$C25/'Standing Assumptions'!$B25,0)+IF('Standing Assumptions'!$B$7="yes",(1+'Standing Assumptions'!$B$5),1)*IFERROR(OFFSET('Profit &amp; Loss'!G25,,-'Standing Assumptions'!$B25)*1,0)</f>
        <v>0</v>
      </c>
      <c r="I49">
        <f ca="1">IF('Standing Assumptions'!$B25&gt;H$35,'Standing Assumptions'!$C25/'Standing Assumptions'!$B25,0)+IF('Standing Assumptions'!$B$7="yes",(1+'Standing Assumptions'!$B$5),1)*IFERROR(OFFSET('Profit &amp; Loss'!H25,,-'Standing Assumptions'!$B25)*1,0)</f>
        <v>0</v>
      </c>
      <c r="J49">
        <f ca="1">IF('Standing Assumptions'!$B25&gt;I$35,'Standing Assumptions'!$C25/'Standing Assumptions'!$B25,0)+IF('Standing Assumptions'!$B$7="yes",(1+'Standing Assumptions'!$B$5),1)*IFERROR(OFFSET('Profit &amp; Loss'!I25,,-'Standing Assumptions'!$B25)*1,0)</f>
        <v>0</v>
      </c>
      <c r="K49">
        <f ca="1">IF('Standing Assumptions'!$B25&gt;J$35,'Standing Assumptions'!$C25/'Standing Assumptions'!$B25,0)+IF('Standing Assumptions'!$B$7="yes",(1+'Standing Assumptions'!$B$5),1)*IFERROR(OFFSET('Profit &amp; Loss'!J25,,-'Standing Assumptions'!$B25)*1,0)</f>
        <v>0</v>
      </c>
      <c r="L49">
        <f ca="1">IF('Standing Assumptions'!$B25&gt;K$35,'Standing Assumptions'!$C25/'Standing Assumptions'!$B25,0)+IF('Standing Assumptions'!$B$7="yes",(1+'Standing Assumptions'!$B$5),1)*IFERROR(OFFSET('Profit &amp; Loss'!K25,,-'Standing Assumptions'!$B25)*1,0)</f>
        <v>0</v>
      </c>
      <c r="M49">
        <f ca="1">IF('Standing Assumptions'!$B25&gt;L$35,'Standing Assumptions'!$C25/'Standing Assumptions'!$B25,0)+IF('Standing Assumptions'!$B$7="yes",(1+'Standing Assumptions'!$B$5),1)*IFERROR(OFFSET('Profit &amp; Loss'!L25,,-'Standing Assumptions'!$B25)*1,0)</f>
        <v>0</v>
      </c>
      <c r="N49">
        <f ca="1">IF('Standing Assumptions'!$B25&gt;M$35,'Standing Assumptions'!$C25/'Standing Assumptions'!$B25,0)+IF('Standing Assumptions'!$B$7="yes",(1+'Standing Assumptions'!$B$5),1)*IFERROR(OFFSET('Profit &amp; Loss'!M25,,-'Standing Assumptions'!$B25)*1,0)</f>
        <v>0</v>
      </c>
    </row>
  </sheetData>
  <mergeCells count="1">
    <mergeCell ref="B29:B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Profit &amp; Loss</vt:lpstr>
      <vt:lpstr>Cashflow</vt:lpstr>
      <vt:lpstr>Standing Assumptions</vt:lpstr>
      <vt:lpstr>Workings</vt:lpstr>
    </vt:vector>
  </TitlesOfParts>
  <Company>Young Enterprise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Rachael Molsom</dc:creator>
  <cp:lastModifiedBy>Ben Wood</cp:lastModifiedBy>
  <cp:lastPrinted>2005-10-21T08:59:36Z</cp:lastPrinted>
  <dcterms:created xsi:type="dcterms:W3CDTF">2000-10-23T15:26:43Z</dcterms:created>
  <dcterms:modified xsi:type="dcterms:W3CDTF">2020-04-01T22:31:26Z</dcterms:modified>
</cp:coreProperties>
</file>